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процедур'!$A$1:$AY$487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365" i="5"/>
  <c r="AS366"/>
  <c r="AS367"/>
  <c r="AS368"/>
  <c r="AS369"/>
  <c r="AS370"/>
  <c r="AS371"/>
  <c r="AS372"/>
  <c r="AS373"/>
  <c r="AS374"/>
  <c r="AS375"/>
  <c r="AS376"/>
  <c r="AS377"/>
  <c r="AS378"/>
  <c r="AR377"/>
  <c r="AR365"/>
  <c r="AR366"/>
  <c r="AR367"/>
  <c r="AR368"/>
  <c r="AR369"/>
  <c r="AR370"/>
  <c r="AR371"/>
  <c r="AR372"/>
  <c r="AR373"/>
  <c r="AQ365"/>
  <c r="AQ366"/>
  <c r="AQ367"/>
  <c r="AQ368"/>
  <c r="AQ369"/>
  <c r="AQ370"/>
  <c r="AQ371"/>
  <c r="AQ372"/>
  <c r="AQ373"/>
  <c r="AQ374"/>
  <c r="AQ375"/>
  <c r="AQ376"/>
  <c r="AQ377"/>
  <c r="AQ378"/>
  <c r="AS361"/>
  <c r="AR361"/>
  <c r="AQ361"/>
  <c r="AS357"/>
  <c r="AR357"/>
  <c r="AQ357"/>
  <c r="AS353"/>
  <c r="AR353"/>
  <c r="AQ353"/>
  <c r="AS349"/>
  <c r="AR349"/>
  <c r="AQ349"/>
  <c r="AS345"/>
  <c r="AR345"/>
  <c r="AQ345"/>
  <c r="AS341"/>
  <c r="AR341"/>
  <c r="AQ341"/>
  <c r="AS337"/>
  <c r="AS333"/>
  <c r="AR333"/>
  <c r="AR329"/>
  <c r="AQ329"/>
  <c r="AS329" s="1"/>
  <c r="AS325"/>
  <c r="AR325"/>
  <c r="AQ325"/>
  <c r="AS321"/>
  <c r="AR321"/>
  <c r="AQ321"/>
  <c r="AR316"/>
  <c r="AQ316"/>
  <c r="AS316" s="1"/>
  <c r="AR445"/>
  <c r="AQ445"/>
  <c r="AR441"/>
  <c r="AQ441"/>
  <c r="AR437"/>
  <c r="AQ437"/>
  <c r="AR433"/>
  <c r="AQ433"/>
  <c r="AR429"/>
  <c r="AQ429"/>
  <c r="AS429" s="1"/>
  <c r="AR425"/>
  <c r="AQ425"/>
  <c r="AR421"/>
  <c r="AQ421"/>
  <c r="AR417"/>
  <c r="AQ417"/>
  <c r="AS417" s="1"/>
  <c r="AR413"/>
  <c r="AS413" s="1"/>
  <c r="AQ413"/>
  <c r="AR409"/>
  <c r="AQ409"/>
  <c r="AS409" s="1"/>
  <c r="AR405"/>
  <c r="AQ405"/>
  <c r="AR401"/>
  <c r="AQ401"/>
  <c r="AR397"/>
  <c r="AQ397"/>
  <c r="AR393"/>
  <c r="AQ393"/>
  <c r="AS393" s="1"/>
  <c r="AR389"/>
  <c r="AQ389"/>
  <c r="AS389" s="1"/>
  <c r="AR385"/>
  <c r="AQ385"/>
  <c r="AQ446"/>
  <c r="AS446" s="1"/>
  <c r="AR446"/>
  <c r="AR300"/>
  <c r="AR301"/>
  <c r="AR302"/>
  <c r="AR303"/>
  <c r="AR304"/>
  <c r="AR305"/>
  <c r="AR306"/>
  <c r="AR307"/>
  <c r="AR308"/>
  <c r="AR309"/>
  <c r="AR310"/>
  <c r="AQ300"/>
  <c r="AQ301"/>
  <c r="AQ302"/>
  <c r="AQ303"/>
  <c r="AQ304"/>
  <c r="AQ305"/>
  <c r="AQ306"/>
  <c r="AQ307"/>
  <c r="AQ308"/>
  <c r="AQ309"/>
  <c r="AQ310"/>
  <c r="AR297"/>
  <c r="AQ297"/>
  <c r="AR293"/>
  <c r="AQ293"/>
  <c r="AR289"/>
  <c r="AQ289"/>
  <c r="AR285"/>
  <c r="AQ285"/>
  <c r="AR281"/>
  <c r="AQ281"/>
  <c r="AR277"/>
  <c r="AQ277"/>
  <c r="AR273"/>
  <c r="AQ273"/>
  <c r="AR269"/>
  <c r="AQ269"/>
  <c r="AS269" s="1"/>
  <c r="AR265"/>
  <c r="AQ265"/>
  <c r="AS265" s="1"/>
  <c r="AR261"/>
  <c r="AQ261"/>
  <c r="AR257"/>
  <c r="AQ257"/>
  <c r="AR253"/>
  <c r="AQ253"/>
  <c r="AR192"/>
  <c r="AR193"/>
  <c r="AR194"/>
  <c r="AR195"/>
  <c r="AR196"/>
  <c r="AR197"/>
  <c r="AR198"/>
  <c r="AQ192"/>
  <c r="AQ193"/>
  <c r="AQ194"/>
  <c r="AQ195"/>
  <c r="AQ196"/>
  <c r="AQ197"/>
  <c r="AQ198"/>
  <c r="AR185"/>
  <c r="AR186"/>
  <c r="AR187"/>
  <c r="AR188"/>
  <c r="AR189"/>
  <c r="AR190"/>
  <c r="AQ185"/>
  <c r="AQ186"/>
  <c r="AQ187"/>
  <c r="AQ188"/>
  <c r="AQ189"/>
  <c r="AQ190"/>
  <c r="AR181"/>
  <c r="AQ181"/>
  <c r="AR177"/>
  <c r="AQ177"/>
  <c r="AR173"/>
  <c r="AQ173"/>
  <c r="AR169"/>
  <c r="AQ169"/>
  <c r="AR165"/>
  <c r="AQ165"/>
  <c r="AR161"/>
  <c r="AQ161"/>
  <c r="AR157"/>
  <c r="AQ157"/>
  <c r="AS445" l="1"/>
  <c r="AS421"/>
  <c r="AS437"/>
  <c r="AS405"/>
  <c r="AS401"/>
  <c r="AS196"/>
  <c r="AS425"/>
  <c r="AS441"/>
  <c r="AS433"/>
  <c r="AS385"/>
  <c r="AS397"/>
  <c r="AS195"/>
  <c r="AS285"/>
  <c r="AS161"/>
  <c r="AS197"/>
  <c r="AS261"/>
  <c r="AS277"/>
  <c r="AS157"/>
  <c r="AS194"/>
  <c r="AS273"/>
  <c r="AS289"/>
  <c r="AS257"/>
  <c r="AS253"/>
  <c r="AS281"/>
  <c r="AS310"/>
  <c r="AS302"/>
  <c r="AS297"/>
  <c r="AS304"/>
  <c r="AS308"/>
  <c r="AS309"/>
  <c r="AS301"/>
  <c r="AS305"/>
  <c r="AS307"/>
  <c r="AS306"/>
  <c r="AS293"/>
  <c r="AS303"/>
  <c r="AS300"/>
  <c r="AS173"/>
  <c r="AS165"/>
  <c r="AS198"/>
  <c r="AS193"/>
  <c r="AS169"/>
  <c r="AS192"/>
  <c r="AS188"/>
  <c r="AS177"/>
  <c r="AS185"/>
  <c r="AS186"/>
  <c r="AS189"/>
  <c r="AS181"/>
  <c r="AS190"/>
  <c r="AS187"/>
  <c r="AR352"/>
  <c r="AR354"/>
  <c r="AR351"/>
  <c r="AQ354"/>
  <c r="AQ352"/>
  <c r="AQ351"/>
  <c r="AS354" l="1"/>
  <c r="AS352"/>
  <c r="AS351"/>
  <c r="AQ104"/>
  <c r="AR104"/>
  <c r="AQ93"/>
  <c r="AR93"/>
  <c r="AQ94"/>
  <c r="AR94"/>
  <c r="AQ95"/>
  <c r="AR95"/>
  <c r="AQ96"/>
  <c r="AR96"/>
  <c r="AQ97"/>
  <c r="AR97"/>
  <c r="AQ98"/>
  <c r="AR98"/>
  <c r="AQ99"/>
  <c r="AR99"/>
  <c r="AQ100"/>
  <c r="AR100"/>
  <c r="AQ89"/>
  <c r="AR89"/>
  <c r="AQ85"/>
  <c r="AR85"/>
  <c r="AQ81"/>
  <c r="AR81"/>
  <c r="AQ77"/>
  <c r="AS77" s="1"/>
  <c r="AR77"/>
  <c r="AQ73"/>
  <c r="AR73"/>
  <c r="AQ148"/>
  <c r="AR148"/>
  <c r="AQ133"/>
  <c r="AR133"/>
  <c r="AQ134"/>
  <c r="AS134" s="1"/>
  <c r="AR134"/>
  <c r="AQ135"/>
  <c r="AR135"/>
  <c r="AQ136"/>
  <c r="AR136"/>
  <c r="AQ137"/>
  <c r="AR137"/>
  <c r="AQ138"/>
  <c r="AS138" s="1"/>
  <c r="AR138"/>
  <c r="AQ139"/>
  <c r="AR139"/>
  <c r="AQ140"/>
  <c r="AR140"/>
  <c r="AQ141"/>
  <c r="AR141"/>
  <c r="AQ142"/>
  <c r="AS142" s="1"/>
  <c r="AR142"/>
  <c r="AQ143"/>
  <c r="AR143"/>
  <c r="AQ144"/>
  <c r="AR144"/>
  <c r="AQ129"/>
  <c r="AR129"/>
  <c r="AQ125"/>
  <c r="AS125" s="1"/>
  <c r="AR125"/>
  <c r="AQ121"/>
  <c r="AR121"/>
  <c r="AQ117"/>
  <c r="AR117"/>
  <c r="AQ113"/>
  <c r="AR113"/>
  <c r="AS100" l="1"/>
  <c r="AS121"/>
  <c r="AS143"/>
  <c r="AS139"/>
  <c r="AS97"/>
  <c r="AS93"/>
  <c r="AS129"/>
  <c r="AS133"/>
  <c r="AS81"/>
  <c r="AS99"/>
  <c r="AS113"/>
  <c r="AS144"/>
  <c r="AS148"/>
  <c r="AS98"/>
  <c r="AS94"/>
  <c r="AS117"/>
  <c r="AS140"/>
  <c r="AS136"/>
  <c r="AS95"/>
  <c r="AS85"/>
  <c r="AS135"/>
  <c r="AS73"/>
  <c r="AS89"/>
  <c r="AS141"/>
  <c r="AS137"/>
  <c r="AS96"/>
  <c r="AS104"/>
  <c r="AR462"/>
  <c r="AR455"/>
  <c r="AR454"/>
  <c r="AR456"/>
  <c r="AR453"/>
  <c r="AR452"/>
  <c r="AR451"/>
  <c r="AR483"/>
  <c r="AR245" l="1"/>
  <c r="AR241"/>
  <c r="AR237"/>
  <c r="AR233"/>
  <c r="AR229"/>
  <c r="AR225"/>
  <c r="AR221"/>
  <c r="AR217"/>
  <c r="AR213"/>
  <c r="AR209"/>
  <c r="AR205"/>
  <c r="AQ112"/>
  <c r="AQ114"/>
  <c r="AQ115"/>
  <c r="AQ116"/>
  <c r="AQ118"/>
  <c r="AQ119"/>
  <c r="AQ120"/>
  <c r="AQ122"/>
  <c r="AQ123"/>
  <c r="AQ124"/>
  <c r="AQ126"/>
  <c r="AQ127"/>
  <c r="AQ128"/>
  <c r="AQ130"/>
  <c r="AQ131"/>
  <c r="AQ132"/>
  <c r="AQ145"/>
  <c r="AQ146"/>
  <c r="AQ147"/>
  <c r="AQ149"/>
  <c r="AQ150"/>
  <c r="AQ111"/>
  <c r="AQ473"/>
  <c r="AQ474"/>
  <c r="AQ475"/>
  <c r="AQ476"/>
  <c r="AQ477"/>
  <c r="AQ478"/>
  <c r="AQ479"/>
  <c r="AQ480"/>
  <c r="AQ481"/>
  <c r="AQ482"/>
  <c r="AQ483"/>
  <c r="AQ484"/>
  <c r="AQ485"/>
  <c r="AQ486"/>
  <c r="AQ472"/>
  <c r="AQ452"/>
  <c r="AQ453"/>
  <c r="AQ454"/>
  <c r="AQ455"/>
  <c r="AQ456"/>
  <c r="AQ457"/>
  <c r="AQ458"/>
  <c r="AQ459"/>
  <c r="AQ460"/>
  <c r="AQ461"/>
  <c r="AQ462"/>
  <c r="AQ463"/>
  <c r="AQ464"/>
  <c r="AQ465"/>
  <c r="AQ466"/>
  <c r="AQ451"/>
  <c r="AQ384"/>
  <c r="AQ386"/>
  <c r="AQ387"/>
  <c r="AQ388"/>
  <c r="AQ390"/>
  <c r="AQ391"/>
  <c r="AQ392"/>
  <c r="AQ394"/>
  <c r="AQ395"/>
  <c r="AQ396"/>
  <c r="AQ398"/>
  <c r="AQ399"/>
  <c r="AQ400"/>
  <c r="AQ402"/>
  <c r="AQ403"/>
  <c r="AQ404"/>
  <c r="AQ406"/>
  <c r="AQ407"/>
  <c r="AQ408"/>
  <c r="AQ410"/>
  <c r="AQ411"/>
  <c r="AQ412"/>
  <c r="AQ414"/>
  <c r="AQ415"/>
  <c r="AQ416"/>
  <c r="AQ418"/>
  <c r="AQ419"/>
  <c r="AQ420"/>
  <c r="AQ422"/>
  <c r="AQ423"/>
  <c r="AQ424"/>
  <c r="AQ426"/>
  <c r="AQ427"/>
  <c r="AQ428"/>
  <c r="AQ430"/>
  <c r="AQ431"/>
  <c r="AQ432"/>
  <c r="AQ434"/>
  <c r="AQ435"/>
  <c r="AQ436"/>
  <c r="AQ438"/>
  <c r="AQ439"/>
  <c r="AQ440"/>
  <c r="AQ442"/>
  <c r="AQ443"/>
  <c r="AQ444"/>
  <c r="AQ383"/>
  <c r="AQ317"/>
  <c r="AQ318"/>
  <c r="AQ319"/>
  <c r="AQ320"/>
  <c r="AQ322"/>
  <c r="AQ323"/>
  <c r="AQ324"/>
  <c r="AQ326"/>
  <c r="AQ327"/>
  <c r="AQ328"/>
  <c r="AQ330"/>
  <c r="AQ331"/>
  <c r="AQ332"/>
  <c r="AQ334"/>
  <c r="AQ335"/>
  <c r="AQ336"/>
  <c r="AQ338"/>
  <c r="AQ339"/>
  <c r="AQ340"/>
  <c r="AQ342"/>
  <c r="AQ343"/>
  <c r="AQ344"/>
  <c r="AQ346"/>
  <c r="AQ347"/>
  <c r="AQ348"/>
  <c r="AQ350"/>
  <c r="AQ355"/>
  <c r="AQ356"/>
  <c r="AQ358"/>
  <c r="AQ359"/>
  <c r="AQ360"/>
  <c r="AQ362"/>
  <c r="AQ363"/>
  <c r="AQ364"/>
  <c r="AQ315"/>
  <c r="AQ252"/>
  <c r="AQ254"/>
  <c r="AQ255"/>
  <c r="AQ256"/>
  <c r="AQ258"/>
  <c r="AQ259"/>
  <c r="AQ260"/>
  <c r="AQ262"/>
  <c r="AQ263"/>
  <c r="AQ264"/>
  <c r="AQ266"/>
  <c r="AQ267"/>
  <c r="AQ268"/>
  <c r="AQ270"/>
  <c r="AQ271"/>
  <c r="AQ272"/>
  <c r="AQ274"/>
  <c r="AQ275"/>
  <c r="AQ276"/>
  <c r="AQ278"/>
  <c r="AQ279"/>
  <c r="AQ280"/>
  <c r="AQ282"/>
  <c r="AQ283"/>
  <c r="AQ284"/>
  <c r="AQ286"/>
  <c r="AQ287"/>
  <c r="AQ288"/>
  <c r="AQ290"/>
  <c r="AQ291"/>
  <c r="AQ292"/>
  <c r="AQ294"/>
  <c r="AQ295"/>
  <c r="AQ296"/>
  <c r="AQ298"/>
  <c r="AQ299"/>
  <c r="AQ251"/>
  <c r="AQ204"/>
  <c r="AQ205"/>
  <c r="AQ206"/>
  <c r="AQ207"/>
  <c r="AQ208"/>
  <c r="AQ209"/>
  <c r="AS209" s="1"/>
  <c r="AQ210"/>
  <c r="AQ211"/>
  <c r="AQ212"/>
  <c r="AQ213"/>
  <c r="AQ214"/>
  <c r="AQ215"/>
  <c r="AQ216"/>
  <c r="AQ217"/>
  <c r="AQ218"/>
  <c r="AQ219"/>
  <c r="AQ220"/>
  <c r="AQ221"/>
  <c r="AS221" s="1"/>
  <c r="AQ222"/>
  <c r="AQ223"/>
  <c r="AQ224"/>
  <c r="AQ225"/>
  <c r="AQ226"/>
  <c r="AQ227"/>
  <c r="AQ228"/>
  <c r="AQ229"/>
  <c r="AQ230"/>
  <c r="AQ231"/>
  <c r="AQ232"/>
  <c r="AQ233"/>
  <c r="AQ234"/>
  <c r="AQ235"/>
  <c r="AQ236"/>
  <c r="AQ237"/>
  <c r="AQ238"/>
  <c r="AQ239"/>
  <c r="AQ240"/>
  <c r="AQ241"/>
  <c r="AQ242"/>
  <c r="AQ243"/>
  <c r="AQ244"/>
  <c r="AQ245"/>
  <c r="AQ246"/>
  <c r="AQ203"/>
  <c r="AQ156"/>
  <c r="AQ158"/>
  <c r="AQ159"/>
  <c r="AQ160"/>
  <c r="AQ162"/>
  <c r="AQ163"/>
  <c r="AQ164"/>
  <c r="AQ166"/>
  <c r="AQ167"/>
  <c r="AQ168"/>
  <c r="AQ170"/>
  <c r="AQ171"/>
  <c r="AQ172"/>
  <c r="AQ174"/>
  <c r="AQ175"/>
  <c r="AQ176"/>
  <c r="AQ178"/>
  <c r="AQ179"/>
  <c r="AQ180"/>
  <c r="AQ182"/>
  <c r="AQ183"/>
  <c r="AQ184"/>
  <c r="AQ191"/>
  <c r="AQ155"/>
  <c r="AR206"/>
  <c r="AS443" l="1"/>
  <c r="AS213"/>
  <c r="AS245"/>
  <c r="AS206"/>
  <c r="AS225"/>
  <c r="AS233"/>
  <c r="AS237"/>
  <c r="AS205"/>
  <c r="AS217"/>
  <c r="AS229"/>
  <c r="AS241"/>
  <c r="AR486"/>
  <c r="AR485"/>
  <c r="AR484"/>
  <c r="AR482"/>
  <c r="AR481"/>
  <c r="AR480"/>
  <c r="AR479"/>
  <c r="AR478"/>
  <c r="AR477"/>
  <c r="AR476"/>
  <c r="AR475"/>
  <c r="AR474"/>
  <c r="AR472"/>
  <c r="AR466"/>
  <c r="AR465"/>
  <c r="AR464"/>
  <c r="AR463"/>
  <c r="AR461"/>
  <c r="AR460"/>
  <c r="AR459"/>
  <c r="AR458"/>
  <c r="AR457"/>
  <c r="AR444"/>
  <c r="AS444" s="1"/>
  <c r="AR443"/>
  <c r="AR436"/>
  <c r="AR438"/>
  <c r="AS438" s="1"/>
  <c r="AR439"/>
  <c r="AS439" s="1"/>
  <c r="AR440"/>
  <c r="AS440" s="1"/>
  <c r="AR442"/>
  <c r="AS442" s="1"/>
  <c r="AR435"/>
  <c r="AR428"/>
  <c r="AR430"/>
  <c r="AR431"/>
  <c r="AR432"/>
  <c r="AR434"/>
  <c r="AR427"/>
  <c r="AR424"/>
  <c r="AR426"/>
  <c r="AR423"/>
  <c r="AR420"/>
  <c r="AR422"/>
  <c r="AR419"/>
  <c r="AR416"/>
  <c r="AR418"/>
  <c r="AR415"/>
  <c r="AR412"/>
  <c r="AR414"/>
  <c r="AR411"/>
  <c r="AR404"/>
  <c r="AR406"/>
  <c r="AR407"/>
  <c r="AR408"/>
  <c r="AR410"/>
  <c r="AR403"/>
  <c r="AR384"/>
  <c r="AR386"/>
  <c r="AR387"/>
  <c r="AR388"/>
  <c r="AR390"/>
  <c r="AR391"/>
  <c r="AR392"/>
  <c r="AR394"/>
  <c r="AR395"/>
  <c r="AR396"/>
  <c r="AR398"/>
  <c r="AR399"/>
  <c r="AR400"/>
  <c r="AR402"/>
  <c r="AR383"/>
  <c r="AR378"/>
  <c r="AR376"/>
  <c r="AR375"/>
  <c r="AR364"/>
  <c r="AR374"/>
  <c r="AR363"/>
  <c r="AR348"/>
  <c r="AR350"/>
  <c r="AR355"/>
  <c r="AR356"/>
  <c r="AR358"/>
  <c r="AR359"/>
  <c r="AR360"/>
  <c r="AR362"/>
  <c r="AR347"/>
  <c r="AR344"/>
  <c r="AR346"/>
  <c r="AR343"/>
  <c r="AR336"/>
  <c r="AR338"/>
  <c r="AR339"/>
  <c r="AR340"/>
  <c r="AR342"/>
  <c r="AR335"/>
  <c r="AR332"/>
  <c r="AR334"/>
  <c r="AR331"/>
  <c r="AR324"/>
  <c r="AR326"/>
  <c r="AR327"/>
  <c r="AR328"/>
  <c r="AR330"/>
  <c r="AR323"/>
  <c r="AR320"/>
  <c r="AR322"/>
  <c r="AR319"/>
  <c r="AR317"/>
  <c r="AR318"/>
  <c r="AR315"/>
  <c r="AR292"/>
  <c r="AR294"/>
  <c r="AR295"/>
  <c r="AR296"/>
  <c r="AR298"/>
  <c r="AR299"/>
  <c r="AR291"/>
  <c r="AR284"/>
  <c r="AR286"/>
  <c r="AR287"/>
  <c r="AR288"/>
  <c r="AR290"/>
  <c r="AR283"/>
  <c r="AR280"/>
  <c r="AR282"/>
  <c r="AR279"/>
  <c r="AR272"/>
  <c r="AR274"/>
  <c r="AR275"/>
  <c r="AR276"/>
  <c r="AR278"/>
  <c r="AR271"/>
  <c r="AR268"/>
  <c r="AR270"/>
  <c r="AR267"/>
  <c r="AR260"/>
  <c r="AR262"/>
  <c r="AR263"/>
  <c r="AR264"/>
  <c r="AR266"/>
  <c r="AR259"/>
  <c r="AR256"/>
  <c r="AR258"/>
  <c r="AR255"/>
  <c r="AR252"/>
  <c r="AR254"/>
  <c r="AR251"/>
  <c r="AR240"/>
  <c r="AR242"/>
  <c r="AR243"/>
  <c r="AR244"/>
  <c r="AR246"/>
  <c r="AR239"/>
  <c r="AR224"/>
  <c r="AR226"/>
  <c r="AR227"/>
  <c r="AR228"/>
  <c r="AR230"/>
  <c r="AR231"/>
  <c r="AR232"/>
  <c r="AR234"/>
  <c r="AR235"/>
  <c r="AR236"/>
  <c r="AR238"/>
  <c r="AR223"/>
  <c r="AR220"/>
  <c r="AR222"/>
  <c r="AR219"/>
  <c r="AR216"/>
  <c r="AR218"/>
  <c r="AR215"/>
  <c r="AR208"/>
  <c r="AR210"/>
  <c r="AR211"/>
  <c r="AR212"/>
  <c r="AR214"/>
  <c r="AR207"/>
  <c r="AR204"/>
  <c r="AR203"/>
  <c r="AR191"/>
  <c r="AR176"/>
  <c r="AR178"/>
  <c r="AR179"/>
  <c r="AR180"/>
  <c r="AR182"/>
  <c r="AR183"/>
  <c r="AR184"/>
  <c r="AR175"/>
  <c r="AR172"/>
  <c r="AR174"/>
  <c r="AR171"/>
  <c r="AR168"/>
  <c r="AR170"/>
  <c r="AR167"/>
  <c r="AR160"/>
  <c r="AR162"/>
  <c r="AR163"/>
  <c r="AR164"/>
  <c r="AR166"/>
  <c r="AR159"/>
  <c r="AR156"/>
  <c r="AR158"/>
  <c r="AR155"/>
  <c r="AR132"/>
  <c r="AR145"/>
  <c r="AR146"/>
  <c r="AR131"/>
  <c r="AR92"/>
  <c r="AR101"/>
  <c r="AR102"/>
  <c r="AR91"/>
  <c r="AR56"/>
  <c r="AR57"/>
  <c r="AR58"/>
  <c r="AR59"/>
  <c r="AR60"/>
  <c r="AR61"/>
  <c r="AR62"/>
  <c r="AR63"/>
  <c r="AR55"/>
  <c r="AR34"/>
  <c r="AR35"/>
  <c r="AR33"/>
  <c r="AR25"/>
  <c r="AR26"/>
  <c r="AR27"/>
  <c r="AR28"/>
  <c r="AR29"/>
  <c r="AR30"/>
  <c r="AR31"/>
  <c r="AR32"/>
  <c r="AR24"/>
  <c r="AS477" l="1"/>
  <c r="AS478"/>
  <c r="AS479"/>
  <c r="AS480"/>
  <c r="AS481"/>
  <c r="AS482"/>
  <c r="AS483"/>
  <c r="AS484"/>
  <c r="AS485"/>
  <c r="AS486"/>
  <c r="AS457" l="1"/>
  <c r="AS458"/>
  <c r="AS459"/>
  <c r="AS460"/>
  <c r="AS461"/>
  <c r="AS462"/>
  <c r="AS463"/>
  <c r="AS464"/>
  <c r="AS465"/>
  <c r="AS466"/>
  <c r="AS408"/>
  <c r="AS410"/>
  <c r="AS411"/>
  <c r="AS412"/>
  <c r="AS414"/>
  <c r="AS415"/>
  <c r="AS416"/>
  <c r="AS418"/>
  <c r="AS419"/>
  <c r="AS420"/>
  <c r="AS422"/>
  <c r="AS423"/>
  <c r="AS424"/>
  <c r="AS426"/>
  <c r="AS427"/>
  <c r="AS428"/>
  <c r="AS430"/>
  <c r="AS431"/>
  <c r="AS432"/>
  <c r="AS434"/>
  <c r="AS435"/>
  <c r="AS436"/>
  <c r="AS343"/>
  <c r="AS344"/>
  <c r="AS346"/>
  <c r="AS347"/>
  <c r="AS348"/>
  <c r="AS350"/>
  <c r="AS355"/>
  <c r="AS356"/>
  <c r="AS358"/>
  <c r="AS359"/>
  <c r="AS360"/>
  <c r="AS362"/>
  <c r="AS363"/>
  <c r="AS364"/>
  <c r="AS291"/>
  <c r="AS292"/>
  <c r="AS294"/>
  <c r="AS295"/>
  <c r="AS296"/>
  <c r="AS298"/>
  <c r="AS299"/>
  <c r="AS284"/>
  <c r="AS286"/>
  <c r="AS287"/>
  <c r="AS288"/>
  <c r="AS231"/>
  <c r="AS232"/>
  <c r="AS234"/>
  <c r="AS235"/>
  <c r="AS236"/>
  <c r="AS238"/>
  <c r="AS239"/>
  <c r="AS240"/>
  <c r="AS242"/>
  <c r="AS243"/>
  <c r="AS244"/>
  <c r="AS246"/>
  <c r="AS160" l="1"/>
  <c r="AS191"/>
  <c r="AS180"/>
  <c r="AS182"/>
  <c r="AS183"/>
  <c r="AS184"/>
  <c r="AS179"/>
  <c r="AR149"/>
  <c r="AR150"/>
  <c r="AR147"/>
  <c r="AR65"/>
  <c r="AR66"/>
  <c r="AR64"/>
  <c r="AR105"/>
  <c r="AR106"/>
  <c r="AR103"/>
  <c r="AR127"/>
  <c r="AR128"/>
  <c r="AR130"/>
  <c r="AR124"/>
  <c r="AR126"/>
  <c r="AR123"/>
  <c r="AR119"/>
  <c r="AR120"/>
  <c r="AR122"/>
  <c r="AR116"/>
  <c r="AR118"/>
  <c r="AR115"/>
  <c r="AR112"/>
  <c r="AR114"/>
  <c r="AR111"/>
  <c r="AS178"/>
  <c r="AS176"/>
  <c r="AS175"/>
  <c r="AS174"/>
  <c r="AS172"/>
  <c r="AS171"/>
  <c r="AS170"/>
  <c r="AS168"/>
  <c r="AS167"/>
  <c r="AS166"/>
  <c r="AS164"/>
  <c r="AS163"/>
  <c r="AS162"/>
  <c r="AS159"/>
  <c r="AS158"/>
  <c r="AS156"/>
  <c r="AS155"/>
  <c r="AQ106"/>
  <c r="AQ105"/>
  <c r="AQ103"/>
  <c r="AQ102"/>
  <c r="AS102" s="1"/>
  <c r="AQ101"/>
  <c r="AS101" s="1"/>
  <c r="AQ92"/>
  <c r="AS92" s="1"/>
  <c r="AQ91"/>
  <c r="AS91" s="1"/>
  <c r="AR90"/>
  <c r="AQ90"/>
  <c r="AR88"/>
  <c r="AQ88"/>
  <c r="AR87"/>
  <c r="AQ87"/>
  <c r="AR86"/>
  <c r="AQ86"/>
  <c r="AR84"/>
  <c r="AQ84"/>
  <c r="AR83"/>
  <c r="AQ83"/>
  <c r="AR82"/>
  <c r="AQ82"/>
  <c r="AR80"/>
  <c r="AQ80"/>
  <c r="AR79"/>
  <c r="AQ79"/>
  <c r="AR78"/>
  <c r="AQ78"/>
  <c r="AR76"/>
  <c r="AQ76"/>
  <c r="AR75"/>
  <c r="AQ75"/>
  <c r="AR74"/>
  <c r="AQ74"/>
  <c r="AR72"/>
  <c r="AQ72"/>
  <c r="AR71"/>
  <c r="AQ71"/>
  <c r="AR50"/>
  <c r="AR51"/>
  <c r="AR52"/>
  <c r="AR53"/>
  <c r="AR54"/>
  <c r="AR49"/>
  <c r="AR44"/>
  <c r="AR45"/>
  <c r="AR46"/>
  <c r="AR47"/>
  <c r="AR48"/>
  <c r="AR43"/>
  <c r="AR41"/>
  <c r="AR42"/>
  <c r="AR40"/>
  <c r="AQ66"/>
  <c r="AQ65"/>
  <c r="AQ64"/>
  <c r="AQ63"/>
  <c r="AS63" s="1"/>
  <c r="AQ62"/>
  <c r="AS62" s="1"/>
  <c r="AQ61"/>
  <c r="AQ60"/>
  <c r="AS60" s="1"/>
  <c r="AQ59"/>
  <c r="AQ58"/>
  <c r="AS58" s="1"/>
  <c r="AQ57"/>
  <c r="AQ56"/>
  <c r="AS56" s="1"/>
  <c r="AQ55"/>
  <c r="AQ54"/>
  <c r="AQ53"/>
  <c r="AQ52"/>
  <c r="AQ51"/>
  <c r="AQ50"/>
  <c r="AQ49"/>
  <c r="AQ48"/>
  <c r="AQ47"/>
  <c r="AQ46"/>
  <c r="AQ45"/>
  <c r="AQ44"/>
  <c r="AQ43"/>
  <c r="AQ42"/>
  <c r="AQ41"/>
  <c r="AQ40"/>
  <c r="AS476"/>
  <c r="AS475"/>
  <c r="AS474"/>
  <c r="AS473"/>
  <c r="AS472"/>
  <c r="AS456"/>
  <c r="AS455"/>
  <c r="AS454"/>
  <c r="AS453"/>
  <c r="AS452"/>
  <c r="AS451"/>
  <c r="AS407"/>
  <c r="AS406"/>
  <c r="AS404"/>
  <c r="AS403"/>
  <c r="AS402"/>
  <c r="AS400"/>
  <c r="AS399"/>
  <c r="AS398"/>
  <c r="AS396"/>
  <c r="AS395"/>
  <c r="AS394"/>
  <c r="AS392"/>
  <c r="AS391"/>
  <c r="AS390"/>
  <c r="AS388"/>
  <c r="AS387"/>
  <c r="AS386"/>
  <c r="AS384"/>
  <c r="AS383"/>
  <c r="AS342"/>
  <c r="AS340"/>
  <c r="AS339"/>
  <c r="AS338"/>
  <c r="AS336"/>
  <c r="AS335"/>
  <c r="AS334"/>
  <c r="AS332"/>
  <c r="AS331"/>
  <c r="AS330"/>
  <c r="AS328"/>
  <c r="AS327"/>
  <c r="AS326"/>
  <c r="AS324"/>
  <c r="AS323"/>
  <c r="AS322"/>
  <c r="AS320"/>
  <c r="AS319"/>
  <c r="AS318"/>
  <c r="AS317"/>
  <c r="AS315"/>
  <c r="AS290"/>
  <c r="AS283"/>
  <c r="AS282"/>
  <c r="AS280"/>
  <c r="AS279"/>
  <c r="AS278"/>
  <c r="AS276"/>
  <c r="AS275"/>
  <c r="AS274"/>
  <c r="AS272"/>
  <c r="AS271"/>
  <c r="AS270"/>
  <c r="AS268"/>
  <c r="AS267"/>
  <c r="AS266"/>
  <c r="AS264"/>
  <c r="AS263"/>
  <c r="AS262"/>
  <c r="AS260"/>
  <c r="AS259"/>
  <c r="AS258"/>
  <c r="AS256"/>
  <c r="AS255"/>
  <c r="AS254"/>
  <c r="AS252"/>
  <c r="AS251"/>
  <c r="AS230"/>
  <c r="AS228"/>
  <c r="AS227"/>
  <c r="AS226"/>
  <c r="AS224"/>
  <c r="AS223"/>
  <c r="AS222"/>
  <c r="AS220"/>
  <c r="AS219"/>
  <c r="AS218"/>
  <c r="AS216"/>
  <c r="AS215"/>
  <c r="AS214"/>
  <c r="AS212"/>
  <c r="AS211"/>
  <c r="AS210"/>
  <c r="AS208"/>
  <c r="AS207"/>
  <c r="AS204"/>
  <c r="AS203"/>
  <c r="AS146"/>
  <c r="AS145"/>
  <c r="AS132"/>
  <c r="AS131"/>
  <c r="AQ35"/>
  <c r="AS35" s="1"/>
  <c r="AQ34"/>
  <c r="AS34" s="1"/>
  <c r="AQ33"/>
  <c r="AS33" s="1"/>
  <c r="AQ32"/>
  <c r="AS32" s="1"/>
  <c r="AQ31"/>
  <c r="AS31" s="1"/>
  <c r="AQ30"/>
  <c r="AS30" s="1"/>
  <c r="AQ29"/>
  <c r="AS29" s="1"/>
  <c r="AQ28"/>
  <c r="AS28" s="1"/>
  <c r="AQ27"/>
  <c r="AS27" s="1"/>
  <c r="AQ26"/>
  <c r="AS26" s="1"/>
  <c r="AQ25"/>
  <c r="AS25" s="1"/>
  <c r="AQ24"/>
  <c r="AS24" s="1"/>
  <c r="AR23"/>
  <c r="AQ23"/>
  <c r="AR22"/>
  <c r="AQ22"/>
  <c r="AR21"/>
  <c r="AQ21"/>
  <c r="AR20"/>
  <c r="AQ20"/>
  <c r="AR19"/>
  <c r="AQ19"/>
  <c r="AR18"/>
  <c r="AQ18"/>
  <c r="AR17"/>
  <c r="AQ17"/>
  <c r="AR16"/>
  <c r="AQ16"/>
  <c r="AR15"/>
  <c r="AQ15"/>
  <c r="AR14"/>
  <c r="AQ14"/>
  <c r="AR13"/>
  <c r="AQ13"/>
  <c r="AR12"/>
  <c r="AQ12"/>
  <c r="AS147" l="1"/>
  <c r="AS150"/>
  <c r="AS149"/>
  <c r="AS119"/>
  <c r="AS127"/>
  <c r="AS12"/>
  <c r="AS20"/>
  <c r="AS76"/>
  <c r="AS87"/>
  <c r="AS19"/>
  <c r="AS112"/>
  <c r="AS78"/>
  <c r="AS88"/>
  <c r="AS118"/>
  <c r="AS17"/>
  <c r="AS80"/>
  <c r="AS72"/>
  <c r="AS23"/>
  <c r="AS115"/>
  <c r="AS114"/>
  <c r="AS111"/>
  <c r="AS120"/>
  <c r="AS79"/>
  <c r="AS90"/>
  <c r="AS122"/>
  <c r="AS130"/>
  <c r="AS21"/>
  <c r="AS106"/>
  <c r="AS82"/>
  <c r="AS74"/>
  <c r="AS75"/>
  <c r="AS86"/>
  <c r="AS18"/>
  <c r="AS123"/>
  <c r="AS64"/>
  <c r="AS50"/>
  <c r="AS116"/>
  <c r="AS124"/>
  <c r="AS45"/>
  <c r="AS105"/>
  <c r="AS128"/>
  <c r="AS126"/>
  <c r="AS103"/>
  <c r="AS83"/>
  <c r="AS14"/>
  <c r="AS22"/>
  <c r="AS84"/>
  <c r="AS51"/>
  <c r="AS16"/>
  <c r="AS15"/>
  <c r="AS71"/>
  <c r="AS66"/>
  <c r="AS47"/>
  <c r="AS65"/>
  <c r="AS13"/>
  <c r="AS48"/>
  <c r="AS44"/>
  <c r="AS46"/>
  <c r="AS59"/>
  <c r="AS61"/>
  <c r="AS49"/>
  <c r="AS53"/>
  <c r="AS41"/>
  <c r="AS54"/>
  <c r="AS52"/>
  <c r="AS42"/>
  <c r="AS55"/>
  <c r="AS43"/>
  <c r="AS57"/>
  <c r="AS40"/>
</calcChain>
</file>

<file path=xl/sharedStrings.xml><?xml version="1.0" encoding="utf-8"?>
<sst xmlns="http://schemas.openxmlformats.org/spreadsheetml/2006/main" count="2114" uniqueCount="160">
  <si>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</si>
  <si>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</si>
  <si>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</si>
  <si>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</si>
  <si>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</si>
  <si>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</si>
  <si>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</si>
  <si>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</si>
  <si>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</si>
  <si>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</si>
  <si>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</si>
  <si>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</si>
  <si>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</si>
  <si>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</si>
  <si>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</si>
  <si>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</si>
  <si>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</si>
  <si>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</si>
  <si>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</si>
  <si>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</si>
  <si>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</si>
  <si>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</si>
  <si>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</si>
  <si>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</si>
  <si>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</si>
  <si>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</si>
  <si>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</si>
  <si>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</si>
  <si>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</si>
  <si>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</si>
  <si>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</si>
  <si>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</si>
  <si>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</si>
  <si>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</si>
  <si>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</si>
  <si>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</si>
  <si>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</si>
  <si>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</si>
  <si>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</si>
  <si>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</si>
  <si>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</si>
  <si>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</si>
  <si>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</si>
  <si>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</si>
  <si>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</si>
  <si>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</si>
  <si>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</si>
  <si>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</si>
  <si>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</si>
  <si>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</si>
  <si>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</si>
  <si>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</si>
  <si>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</si>
  <si>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</si>
  <si>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</si>
  <si>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</si>
  <si>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</si>
  <si>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</si>
  <si>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</si>
  <si>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</si>
  <si>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</si>
  <si>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</si>
  <si>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</si>
  <si>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</si>
  <si>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</si>
  <si>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</si>
  <si>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</si>
  <si>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</si>
  <si>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</si>
  <si>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</si>
  <si>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</si>
  <si>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</si>
  <si>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</si>
  <si>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</si>
  <si>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</si>
  <si>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</si>
  <si>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</si>
  <si>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</si>
  <si>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</si>
  <si>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</si>
  <si>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</si>
  <si>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</si>
  <si>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</si>
  <si>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</si>
  <si>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</si>
  <si>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</si>
  <si>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</si>
  <si>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</si>
  <si>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</si>
  <si>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</si>
  <si>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</si>
  <si>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</si>
  <si>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</si>
  <si>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</si>
  <si>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</si>
  <si>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</si>
  <si>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</si>
  <si>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</si>
  <si>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</si>
  <si>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</si>
  <si>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</si>
  <si>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</si>
  <si>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</si>
  <si>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</si>
  <si>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</si>
  <si>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</si>
  <si>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</si>
  <si>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</si>
  <si>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</si>
  <si>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</si>
  <si>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</si>
  <si>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</si>
  <si>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</si>
  <si>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</si>
  <si>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</si>
  <si>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</si>
  <si>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</si>
  <si>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</si>
  <si>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</si>
  <si>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</si>
  <si>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</si>
  <si>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</si>
  <si>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</si>
  <si>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</si>
  <si>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</si>
  <si>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</si>
  <si>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</si>
  <si>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</si>
  <si>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</si>
  <si>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</si>
  <si>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</si>
  <si>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</si>
  <si>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6г</t>
  </si>
  <si>
    <t>КР</t>
  </si>
  <si>
    <t>год</t>
  </si>
  <si>
    <t>СОЧ</t>
  </si>
  <si>
    <t>ИЗЛ</t>
  </si>
  <si>
    <t>Соч - сочинение</t>
  </si>
  <si>
    <t>ДИК</t>
  </si>
  <si>
    <t>ПР.Р</t>
  </si>
  <si>
    <t>ДР</t>
  </si>
  <si>
    <t>ПР.р</t>
  </si>
  <si>
    <t>СД</t>
  </si>
  <si>
    <t>ПР.р - практическая работа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</si>
  <si>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rFont val="Times New Roman"/>
        <family val="1"/>
        <charset val="204"/>
      </rPr>
      <t>стартовая диагностика (СД)</t>
    </r>
    <r>
      <rPr>
        <sz val="10"/>
        <color rgb="FFFFC000"/>
        <rFont val="Times New Roman"/>
        <family val="1"/>
        <charset val="204"/>
      </rPr>
      <t>;</t>
    </r>
    <r>
      <rPr>
        <sz val="10"/>
        <color theme="1"/>
        <rFont val="Times New Roman"/>
        <family val="1"/>
        <charset val="204"/>
      </rPr>
      <t xml:space="preserve">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</si>
  <si>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3г</t>
  </si>
  <si>
    <t>4г</t>
  </si>
  <si>
    <t>КР - контрольная работа, ПРр. - проверочная работа, ДР - диагностическая работа</t>
  </si>
  <si>
    <t>будет после утверждения графика ВПР в 2026 году</t>
  </si>
  <si>
    <t>ИС</t>
  </si>
  <si>
    <t>ИС (И)</t>
  </si>
  <si>
    <t>5г</t>
  </si>
  <si>
    <t>7г</t>
  </si>
  <si>
    <t>9г</t>
  </si>
  <si>
    <t>РТ</t>
  </si>
  <si>
    <t>ГИА</t>
  </si>
  <si>
    <t>ВПР</t>
  </si>
  <si>
    <t>8г</t>
  </si>
  <si>
    <t>МАОУ СОШ №61</t>
  </si>
  <si>
    <t>1/2 - 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</si>
</sst>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sz val="10"/>
      <color theme="1"/>
      <name val="Times New Roman"/>
      <family val="1"/>
      <charset val="2"/>
    </font>
    <font>
      <b/>
      <sz val="10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12" borderId="9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49" fontId="19" fillId="13" borderId="1" xfId="0" applyNumberFormat="1" applyFont="1" applyFill="1" applyBorder="1" applyAlignment="1">
      <alignment vertical="center"/>
    </xf>
    <xf numFmtId="49" fontId="25" fillId="13" borderId="1" xfId="0" applyNumberFormat="1" applyFont="1" applyFill="1" applyBorder="1" applyAlignment="1">
      <alignment vertical="center"/>
    </xf>
    <xf numFmtId="0" fontId="29" fillId="1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19" fillId="13" borderId="0" xfId="0" applyNumberFormat="1" applyFont="1" applyFill="1" applyAlignment="1">
      <alignment horizontal="left"/>
    </xf>
    <xf numFmtId="0" fontId="2" fillId="13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13" borderId="1" xfId="0" applyNumberFormat="1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1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workbookViewId="0">
      <selection activeCell="D4" sqref="D4"/>
    </sheetView>
  </sheetViews>
  <sheetFormatPr defaultRowHeight="14.4"/>
  <cols>
    <col min="1" max="1" width="123.44140625" customWidth="1"/>
  </cols>
  <sheetData>
    <row r="1" spans="1:1" ht="20.399999999999999">
      <c r="A1" s="11" t="s">
        <v>52</v>
      </c>
    </row>
    <row r="2" spans="1:1" ht="18">
      <c r="A2" s="12"/>
    </row>
    <row r="3" spans="1:1" ht="138.75" customHeight="1">
      <c r="A3" s="13" t="s">
        <v>129</v>
      </c>
    </row>
    <row r="4" spans="1:1" ht="216">
      <c r="A4" s="18" t="s">
        <v>122</v>
      </c>
    </row>
    <row r="5" spans="1:1" ht="31.5" customHeight="1">
      <c r="A5" s="13" t="s">
        <v>43</v>
      </c>
    </row>
    <row r="6" spans="1:1" ht="28.5" customHeight="1">
      <c r="A6" s="14" t="s">
        <v>44</v>
      </c>
    </row>
    <row r="7" spans="1:1" ht="19.5" customHeight="1">
      <c r="A7" s="14" t="s">
        <v>45</v>
      </c>
    </row>
    <row r="8" spans="1:1" s="16" customFormat="1" ht="26.25" customHeight="1">
      <c r="A8" s="15" t="s">
        <v>92</v>
      </c>
    </row>
    <row r="9" spans="1:1" s="16" customFormat="1" ht="25.5" customHeight="1">
      <c r="A9" s="15" t="s">
        <v>46</v>
      </c>
    </row>
    <row r="10" spans="1:1" s="16" customFormat="1" ht="39" customHeight="1">
      <c r="A10" s="19" t="s">
        <v>60</v>
      </c>
    </row>
    <row r="11" spans="1:1" s="16" customFormat="1" ht="36.75" customHeight="1">
      <c r="A11" s="19" t="s">
        <v>93</v>
      </c>
    </row>
    <row r="12" spans="1:1" s="16" customFormat="1" ht="18">
      <c r="A12" s="15" t="s">
        <v>125</v>
      </c>
    </row>
    <row r="13" spans="1:1" s="16" customFormat="1" ht="18">
      <c r="A13" s="17" t="s">
        <v>47</v>
      </c>
    </row>
    <row r="14" spans="1:1" s="16" customFormat="1" ht="18">
      <c r="A14" s="19" t="s">
        <v>73</v>
      </c>
    </row>
    <row r="15" spans="1:1" s="16" customFormat="1" ht="18">
      <c r="A15" s="15" t="s">
        <v>48</v>
      </c>
    </row>
    <row r="16" spans="1:1" s="16" customFormat="1" ht="18">
      <c r="A16" s="19" t="s">
        <v>66</v>
      </c>
    </row>
    <row r="17" spans="1:1" s="16" customFormat="1" ht="18">
      <c r="A17" s="15" t="s">
        <v>49</v>
      </c>
    </row>
    <row r="18" spans="1:1" s="16" customFormat="1" ht="36">
      <c r="A18" s="19" t="s">
        <v>120</v>
      </c>
    </row>
    <row r="19" spans="1:1" s="16" customFormat="1" ht="18">
      <c r="A19" s="17" t="s">
        <v>50</v>
      </c>
    </row>
    <row r="20" spans="1:1" s="16" customFormat="1" ht="36">
      <c r="A20" s="19" t="s">
        <v>74</v>
      </c>
    </row>
    <row r="21" spans="1:1" s="16" customFormat="1" ht="36">
      <c r="A21" s="15" t="s">
        <v>131</v>
      </c>
    </row>
    <row r="22" spans="1:1" s="16" customFormat="1" ht="17.399999999999999">
      <c r="A22" s="15"/>
    </row>
    <row r="23" spans="1:1" s="16" customFormat="1" ht="144">
      <c r="A23" s="17" t="s">
        <v>130</v>
      </c>
    </row>
    <row r="24" spans="1:1" s="16" customFormat="1" ht="36">
      <c r="A24" s="30" t="s">
        <v>76</v>
      </c>
    </row>
    <row r="25" spans="1:1" s="16" customFormat="1" ht="72">
      <c r="A25" s="17" t="s">
        <v>51</v>
      </c>
    </row>
    <row r="26" spans="1:1" s="16" customFormat="1" ht="90">
      <c r="A26" s="17" t="s">
        <v>59</v>
      </c>
    </row>
    <row r="27" spans="1:1" s="16" customFormat="1" ht="72">
      <c r="A27" s="30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87"/>
  <sheetViews>
    <sheetView tabSelected="1" view="pageBreakPreview" zoomScale="110" zoomScaleNormal="85" zoomScaleSheetLayoutView="110" workbookViewId="0">
      <selection activeCell="G5" sqref="G5:W7"/>
    </sheetView>
  </sheetViews>
  <sheetFormatPr defaultColWidth="9.109375" defaultRowHeight="13.2"/>
  <cols>
    <col min="1" max="1" width="11.5546875" style="1" customWidth="1"/>
    <col min="2" max="2" width="19.44140625" style="1" customWidth="1"/>
    <col min="3" max="3" width="9.88671875" style="1" customWidth="1"/>
    <col min="4" max="4" width="9.44140625" style="1" customWidth="1"/>
    <col min="5" max="5" width="6.6640625" style="1" customWidth="1"/>
    <col min="6" max="6" width="4.33203125" style="1" customWidth="1"/>
    <col min="7" max="7" width="4.109375" style="1" customWidth="1"/>
    <col min="8" max="15" width="4.33203125" style="1" customWidth="1"/>
    <col min="16" max="16" width="5.44140625" style="1" customWidth="1"/>
    <col min="17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78" customFormat="1" ht="63" customHeight="1">
      <c r="A1" s="28"/>
      <c r="B1" s="28"/>
      <c r="C1" s="28"/>
      <c r="D1" s="28"/>
      <c r="E1" s="28"/>
      <c r="F1" s="28"/>
      <c r="G1" s="86"/>
      <c r="H1" s="28"/>
      <c r="L1" s="88" t="s">
        <v>39</v>
      </c>
      <c r="AC1" s="79"/>
      <c r="AD1" s="79"/>
      <c r="AL1" s="79"/>
      <c r="AM1" s="79"/>
      <c r="AN1" s="79"/>
      <c r="AO1" s="79"/>
      <c r="AP1" s="79"/>
      <c r="AQ1" s="79"/>
      <c r="AR1" s="79"/>
      <c r="AS1" s="79"/>
    </row>
    <row r="2" spans="1:48" ht="21.75" customHeight="1">
      <c r="A2" s="29" t="s">
        <v>56</v>
      </c>
      <c r="B2" s="123" t="s">
        <v>68</v>
      </c>
      <c r="C2" s="89"/>
      <c r="D2" s="82"/>
      <c r="F2" s="86"/>
      <c r="G2" s="87" t="s">
        <v>123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3"/>
      <c r="AE2" s="33"/>
      <c r="AF2" s="33"/>
      <c r="AG2" s="33"/>
      <c r="AH2" s="33"/>
      <c r="AI2" s="32"/>
      <c r="AJ2" s="32"/>
      <c r="AK2" s="32"/>
      <c r="AL2" s="56"/>
      <c r="AM2" s="56"/>
      <c r="AN2" s="56"/>
      <c r="AO2" s="63"/>
      <c r="AP2" s="63"/>
      <c r="AQ2" s="63"/>
      <c r="AR2" s="63"/>
      <c r="AS2" s="63"/>
      <c r="AT2" s="32"/>
      <c r="AU2" s="32"/>
      <c r="AV2" s="32"/>
    </row>
    <row r="3" spans="1:48" ht="40.5" customHeight="1">
      <c r="A3" s="29" t="s">
        <v>69</v>
      </c>
      <c r="B3" s="124" t="s">
        <v>158</v>
      </c>
      <c r="C3" s="32"/>
      <c r="D3" s="82"/>
      <c r="E3" s="31"/>
      <c r="F3" s="31"/>
      <c r="G3" s="195" t="s">
        <v>121</v>
      </c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7"/>
      <c r="X3" s="200" t="s">
        <v>65</v>
      </c>
      <c r="Y3" s="201"/>
      <c r="Z3" s="201"/>
      <c r="AA3" s="201"/>
      <c r="AB3" s="202"/>
      <c r="AC3" s="168" t="s">
        <v>95</v>
      </c>
      <c r="AD3" s="169"/>
      <c r="AE3" s="169"/>
      <c r="AF3" s="169"/>
      <c r="AG3" s="169"/>
      <c r="AH3" s="169"/>
      <c r="AI3" s="169"/>
      <c r="AJ3" s="169"/>
      <c r="AK3" s="169"/>
      <c r="AL3" s="169"/>
      <c r="AM3" s="170"/>
      <c r="AN3" s="181" t="s">
        <v>96</v>
      </c>
      <c r="AO3" s="181"/>
      <c r="AP3" s="59" t="s">
        <v>97</v>
      </c>
      <c r="AQ3" s="59"/>
      <c r="AR3" s="64"/>
      <c r="AS3" s="32"/>
      <c r="AT3" s="32"/>
      <c r="AU3" s="61"/>
      <c r="AV3" s="32"/>
    </row>
    <row r="4" spans="1:48" ht="18.75" customHeight="1">
      <c r="B4" s="183" t="s">
        <v>70</v>
      </c>
      <c r="C4" s="183"/>
      <c r="D4" s="32"/>
      <c r="E4" s="32"/>
      <c r="F4" s="34"/>
      <c r="G4" s="85" t="s">
        <v>99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203" t="s">
        <v>144</v>
      </c>
      <c r="Y4" s="204"/>
      <c r="Z4" s="204"/>
      <c r="AA4" s="204"/>
      <c r="AB4" s="205"/>
      <c r="AC4" s="171"/>
      <c r="AD4" s="172"/>
      <c r="AE4" s="172"/>
      <c r="AF4" s="172"/>
      <c r="AG4" s="172"/>
      <c r="AH4" s="172"/>
      <c r="AI4" s="172"/>
      <c r="AJ4" s="172"/>
      <c r="AK4" s="172"/>
      <c r="AL4" s="172"/>
      <c r="AM4" s="173"/>
      <c r="AN4" s="181"/>
      <c r="AO4" s="181"/>
      <c r="AP4" s="199" t="s">
        <v>98</v>
      </c>
      <c r="AQ4" s="199"/>
      <c r="AU4" s="61"/>
      <c r="AV4" s="32"/>
    </row>
    <row r="5" spans="1:48" ht="104.25" customHeight="1">
      <c r="A5" s="69" t="s">
        <v>71</v>
      </c>
      <c r="B5" s="122" t="s">
        <v>159</v>
      </c>
      <c r="C5" s="37" t="s">
        <v>57</v>
      </c>
      <c r="D5" s="127" t="s">
        <v>148</v>
      </c>
      <c r="E5" s="32"/>
      <c r="F5" s="34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206"/>
      <c r="Y5" s="206"/>
      <c r="Z5" s="206"/>
      <c r="AA5" s="206"/>
      <c r="AB5" s="207"/>
      <c r="AC5" s="174"/>
      <c r="AD5" s="175"/>
      <c r="AE5" s="175"/>
      <c r="AF5" s="175"/>
      <c r="AG5" s="175"/>
      <c r="AH5" s="175"/>
      <c r="AI5" s="175"/>
      <c r="AJ5" s="175"/>
      <c r="AK5" s="175"/>
      <c r="AL5" s="175"/>
      <c r="AM5" s="176"/>
      <c r="AN5" s="181"/>
      <c r="AO5" s="181"/>
      <c r="AP5" s="208" t="s">
        <v>69</v>
      </c>
      <c r="AQ5" s="209"/>
      <c r="AU5" s="61"/>
      <c r="AV5" s="32"/>
    </row>
    <row r="6" spans="1:48" ht="35.25" customHeight="1">
      <c r="A6" s="70" t="s">
        <v>72</v>
      </c>
      <c r="B6" s="126">
        <v>45901</v>
      </c>
      <c r="C6" s="37" t="s">
        <v>58</v>
      </c>
      <c r="D6" s="36"/>
      <c r="E6" s="35"/>
      <c r="F6" s="34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210" t="s">
        <v>126</v>
      </c>
      <c r="Y6" s="211"/>
      <c r="Z6" s="211"/>
      <c r="AA6" s="211"/>
      <c r="AB6" s="211"/>
      <c r="AC6" s="72" t="s">
        <v>147</v>
      </c>
      <c r="AD6" s="65"/>
      <c r="AE6" s="65"/>
      <c r="AF6" s="65"/>
      <c r="AG6" s="65"/>
      <c r="AH6" s="56"/>
      <c r="AR6" s="1" t="s">
        <v>137</v>
      </c>
      <c r="AT6" s="1" t="s">
        <v>143</v>
      </c>
      <c r="AU6" s="32"/>
      <c r="AV6" s="32"/>
    </row>
    <row r="7" spans="1:48" ht="26.25" customHeight="1">
      <c r="A7" s="177" t="s">
        <v>124</v>
      </c>
      <c r="B7" s="177"/>
      <c r="C7" s="178" t="s">
        <v>134</v>
      </c>
      <c r="D7" s="178"/>
      <c r="E7" s="32"/>
      <c r="F7" s="34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Y7" s="62"/>
      <c r="Z7" s="32"/>
      <c r="AB7" s="62"/>
      <c r="AC7" s="74" t="s">
        <v>128</v>
      </c>
      <c r="AP7" s="55"/>
      <c r="AQ7" s="55"/>
      <c r="AR7" s="55"/>
      <c r="AS7" s="32"/>
    </row>
    <row r="8" spans="1:48" ht="22.5" customHeight="1">
      <c r="A8" s="75"/>
      <c r="B8" s="75"/>
      <c r="C8" s="75"/>
      <c r="D8" s="76"/>
      <c r="E8" s="76"/>
      <c r="F8" s="76"/>
      <c r="G8" s="77"/>
      <c r="H8" s="77"/>
      <c r="I8" s="75"/>
      <c r="J8" s="32"/>
      <c r="K8" s="32"/>
      <c r="X8" s="84"/>
      <c r="Y8" s="32"/>
      <c r="Z8" s="54"/>
      <c r="AA8" s="54"/>
      <c r="AB8" s="54"/>
      <c r="AC8" s="71" t="s">
        <v>127</v>
      </c>
      <c r="AD8" s="55"/>
      <c r="AE8" s="55"/>
      <c r="AF8" s="55"/>
      <c r="AG8" s="55"/>
      <c r="AH8" s="55"/>
      <c r="AI8" s="55"/>
      <c r="AJ8" s="55"/>
      <c r="AK8" s="90"/>
      <c r="AL8" s="73"/>
      <c r="AM8" s="55"/>
      <c r="AN8" s="55"/>
      <c r="AO8" s="55"/>
      <c r="AP8" s="55"/>
      <c r="AQ8" s="55"/>
      <c r="AR8" s="55"/>
      <c r="AS8" s="56"/>
    </row>
    <row r="9" spans="1:48" s="2" customFormat="1" ht="120.75" hidden="1" customHeight="1">
      <c r="A9" s="193" t="s">
        <v>15</v>
      </c>
      <c r="B9" s="193"/>
      <c r="C9" s="193"/>
      <c r="D9" s="193"/>
      <c r="E9" s="194" t="s">
        <v>40</v>
      </c>
      <c r="F9" s="194"/>
      <c r="G9" s="194"/>
      <c r="H9" s="194"/>
      <c r="I9" s="194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58" t="s">
        <v>20</v>
      </c>
      <c r="AR9" s="158" t="s">
        <v>22</v>
      </c>
      <c r="AS9" s="184" t="s">
        <v>21</v>
      </c>
    </row>
    <row r="10" spans="1:48" s="2" customFormat="1" ht="21.75" hidden="1" customHeight="1">
      <c r="A10" s="135" t="s">
        <v>0</v>
      </c>
      <c r="B10" s="137"/>
      <c r="C10" s="132" t="s">
        <v>64</v>
      </c>
      <c r="D10" s="23" t="s">
        <v>18</v>
      </c>
      <c r="E10" s="144" t="s">
        <v>1</v>
      </c>
      <c r="F10" s="144"/>
      <c r="G10" s="144"/>
      <c r="H10" s="144"/>
      <c r="I10" s="144" t="s">
        <v>2</v>
      </c>
      <c r="J10" s="144"/>
      <c r="K10" s="144"/>
      <c r="L10" s="144"/>
      <c r="M10" s="144" t="s">
        <v>3</v>
      </c>
      <c r="N10" s="144"/>
      <c r="O10" s="144"/>
      <c r="P10" s="144"/>
      <c r="Q10" s="144" t="s">
        <v>4</v>
      </c>
      <c r="R10" s="144"/>
      <c r="S10" s="144"/>
      <c r="T10" s="144"/>
      <c r="U10" s="144" t="s">
        <v>5</v>
      </c>
      <c r="V10" s="144"/>
      <c r="W10" s="144"/>
      <c r="X10" s="144" t="s">
        <v>6</v>
      </c>
      <c r="Y10" s="144"/>
      <c r="Z10" s="144"/>
      <c r="AA10" s="144"/>
      <c r="AB10" s="144" t="s">
        <v>7</v>
      </c>
      <c r="AC10" s="144"/>
      <c r="AD10" s="144"/>
      <c r="AE10" s="144" t="s">
        <v>8</v>
      </c>
      <c r="AF10" s="144"/>
      <c r="AG10" s="144"/>
      <c r="AH10" s="144"/>
      <c r="AI10" s="144"/>
      <c r="AJ10" s="144" t="s">
        <v>9</v>
      </c>
      <c r="AK10" s="144"/>
      <c r="AL10" s="144"/>
      <c r="AM10" s="144" t="s">
        <v>10</v>
      </c>
      <c r="AN10" s="144"/>
      <c r="AO10" s="144"/>
      <c r="AP10" s="144"/>
      <c r="AQ10" s="158"/>
      <c r="AR10" s="158"/>
      <c r="AS10" s="184"/>
    </row>
    <row r="11" spans="1:48" s="6" customFormat="1" ht="11.25" hidden="1" customHeight="1">
      <c r="A11" s="138"/>
      <c r="B11" s="140"/>
      <c r="C11" s="134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58"/>
      <c r="AR11" s="158"/>
      <c r="AS11" s="184"/>
    </row>
    <row r="12" spans="1:48" s="6" customFormat="1" ht="11.25" hidden="1" customHeight="1">
      <c r="A12" s="148" t="s">
        <v>94</v>
      </c>
      <c r="B12" s="132" t="s">
        <v>13</v>
      </c>
      <c r="C12" s="38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9">
        <f>COUNTA(E12:AP12)</f>
        <v>0</v>
      </c>
      <c r="AR12" s="3">
        <f>33*5</f>
        <v>165</v>
      </c>
      <c r="AS12" s="40">
        <f>AQ12/AR12</f>
        <v>0</v>
      </c>
    </row>
    <row r="13" spans="1:48" ht="12.75" hidden="1" customHeight="1">
      <c r="A13" s="149"/>
      <c r="B13" s="133"/>
      <c r="C13" s="38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>COUNTA(E13:AP13)</f>
        <v>0</v>
      </c>
      <c r="AR13" s="3">
        <f>33*5</f>
        <v>165</v>
      </c>
      <c r="AS13" s="40">
        <f t="shared" ref="AS13:AS35" si="0">AQ13/AR13</f>
        <v>0</v>
      </c>
    </row>
    <row r="14" spans="1:48" ht="12.75" hidden="1" customHeight="1">
      <c r="A14" s="149"/>
      <c r="B14" s="134"/>
      <c r="C14" s="38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 t="shared" ref="AQ14:AQ16" si="1">COUNTA(E14:AP14)</f>
        <v>0</v>
      </c>
      <c r="AR14" s="3">
        <f>33*5</f>
        <v>165</v>
      </c>
      <c r="AS14" s="40">
        <f t="shared" si="0"/>
        <v>0</v>
      </c>
    </row>
    <row r="15" spans="1:48" ht="12.75" hidden="1" customHeight="1">
      <c r="A15" s="149"/>
      <c r="B15" s="132" t="s">
        <v>11</v>
      </c>
      <c r="C15" s="38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si="1"/>
        <v>0</v>
      </c>
      <c r="AR15" s="3">
        <f t="shared" ref="AR15:AR20" si="2">33*4</f>
        <v>132</v>
      </c>
      <c r="AS15" s="40">
        <f t="shared" si="0"/>
        <v>0</v>
      </c>
    </row>
    <row r="16" spans="1:48" ht="12.75" hidden="1" customHeight="1">
      <c r="A16" s="149"/>
      <c r="B16" s="133"/>
      <c r="C16" s="38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1"/>
        <v>0</v>
      </c>
      <c r="AR16" s="3">
        <f t="shared" si="2"/>
        <v>132</v>
      </c>
      <c r="AS16" s="40">
        <f t="shared" si="0"/>
        <v>0</v>
      </c>
    </row>
    <row r="17" spans="1:45" ht="12.75" hidden="1" customHeight="1">
      <c r="A17" s="149"/>
      <c r="B17" s="134"/>
      <c r="C17" s="38" t="s">
        <v>63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9">
        <f>COUNTA(E17:AP17)</f>
        <v>0</v>
      </c>
      <c r="AR17" s="3">
        <f t="shared" si="2"/>
        <v>132</v>
      </c>
      <c r="AS17" s="40">
        <f t="shared" si="0"/>
        <v>0</v>
      </c>
    </row>
    <row r="18" spans="1:45" ht="12.75" hidden="1" customHeight="1">
      <c r="A18" s="149"/>
      <c r="B18" s="132" t="s">
        <v>16</v>
      </c>
      <c r="C18" s="38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9">
        <f>COUNTA(E18:AP18)</f>
        <v>0</v>
      </c>
      <c r="AR18" s="3">
        <f t="shared" si="2"/>
        <v>132</v>
      </c>
      <c r="AS18" s="40">
        <f t="shared" si="0"/>
        <v>0</v>
      </c>
    </row>
    <row r="19" spans="1:45" ht="12.75" hidden="1" customHeight="1">
      <c r="A19" s="149"/>
      <c r="B19" s="133"/>
      <c r="C19" s="38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9">
        <f t="shared" ref="AQ19:AQ35" si="3">COUNTA(E19:AP19)</f>
        <v>0</v>
      </c>
      <c r="AR19" s="3">
        <f t="shared" si="2"/>
        <v>132</v>
      </c>
      <c r="AS19" s="40">
        <f t="shared" si="0"/>
        <v>0</v>
      </c>
    </row>
    <row r="20" spans="1:45" ht="12.75" hidden="1" customHeight="1">
      <c r="A20" s="149"/>
      <c r="B20" s="134"/>
      <c r="C20" s="38" t="s">
        <v>63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9">
        <f t="shared" si="3"/>
        <v>0</v>
      </c>
      <c r="AR20" s="3">
        <f t="shared" si="2"/>
        <v>132</v>
      </c>
      <c r="AS20" s="40">
        <f t="shared" si="0"/>
        <v>0</v>
      </c>
    </row>
    <row r="21" spans="1:45" ht="12.75" hidden="1" customHeight="1">
      <c r="A21" s="149"/>
      <c r="B21" s="132" t="s">
        <v>17</v>
      </c>
      <c r="C21" s="38" t="s">
        <v>61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9">
        <f t="shared" si="3"/>
        <v>0</v>
      </c>
      <c r="AR21" s="3">
        <f t="shared" ref="AR21:AR23" si="4">33*2</f>
        <v>66</v>
      </c>
      <c r="AS21" s="40">
        <f t="shared" si="0"/>
        <v>0</v>
      </c>
    </row>
    <row r="22" spans="1:45" ht="12.75" hidden="1" customHeight="1">
      <c r="A22" s="149"/>
      <c r="B22" s="133"/>
      <c r="C22" s="38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9">
        <f t="shared" si="3"/>
        <v>0</v>
      </c>
      <c r="AR22" s="3">
        <f t="shared" si="4"/>
        <v>66</v>
      </c>
      <c r="AS22" s="40">
        <f t="shared" si="0"/>
        <v>0</v>
      </c>
    </row>
    <row r="23" spans="1:45" ht="12.75" hidden="1" customHeight="1">
      <c r="A23" s="149"/>
      <c r="B23" s="134"/>
      <c r="C23" s="38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9">
        <f t="shared" si="3"/>
        <v>0</v>
      </c>
      <c r="AR23" s="3">
        <f t="shared" si="4"/>
        <v>66</v>
      </c>
      <c r="AS23" s="40">
        <f t="shared" si="0"/>
        <v>0</v>
      </c>
    </row>
    <row r="24" spans="1:45" ht="12.75" hidden="1" customHeight="1">
      <c r="A24" s="149"/>
      <c r="B24" s="132" t="s">
        <v>53</v>
      </c>
      <c r="C24" s="38" t="s">
        <v>61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9">
        <f t="shared" si="3"/>
        <v>0</v>
      </c>
      <c r="AR24" s="3">
        <f>33*1</f>
        <v>33</v>
      </c>
      <c r="AS24" s="40">
        <f t="shared" si="0"/>
        <v>0</v>
      </c>
    </row>
    <row r="25" spans="1:45" ht="12.75" hidden="1" customHeight="1">
      <c r="A25" s="149"/>
      <c r="B25" s="133"/>
      <c r="C25" s="38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9">
        <f t="shared" si="3"/>
        <v>0</v>
      </c>
      <c r="AR25" s="3">
        <f t="shared" ref="AR25:AR32" si="5">33*1</f>
        <v>33</v>
      </c>
      <c r="AS25" s="40">
        <f t="shared" si="0"/>
        <v>0</v>
      </c>
    </row>
    <row r="26" spans="1:45" ht="12.75" hidden="1" customHeight="1">
      <c r="A26" s="149"/>
      <c r="B26" s="134"/>
      <c r="C26" s="38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9">
        <f t="shared" si="3"/>
        <v>0</v>
      </c>
      <c r="AR26" s="3">
        <f t="shared" si="5"/>
        <v>33</v>
      </c>
      <c r="AS26" s="40">
        <f t="shared" si="0"/>
        <v>0</v>
      </c>
    </row>
    <row r="27" spans="1:45" ht="12.75" hidden="1" customHeight="1">
      <c r="A27" s="149"/>
      <c r="B27" s="132" t="s">
        <v>54</v>
      </c>
      <c r="C27" s="38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39">
        <f t="shared" si="3"/>
        <v>0</v>
      </c>
      <c r="AR27" s="3">
        <f t="shared" si="5"/>
        <v>33</v>
      </c>
      <c r="AS27" s="40">
        <f t="shared" si="0"/>
        <v>0</v>
      </c>
    </row>
    <row r="28" spans="1:45" ht="12.75" hidden="1" customHeight="1">
      <c r="A28" s="149"/>
      <c r="B28" s="133"/>
      <c r="C28" s="38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39">
        <f t="shared" si="3"/>
        <v>0</v>
      </c>
      <c r="AR28" s="3">
        <f t="shared" si="5"/>
        <v>33</v>
      </c>
      <c r="AS28" s="40">
        <f t="shared" si="0"/>
        <v>0</v>
      </c>
    </row>
    <row r="29" spans="1:45" ht="12.75" hidden="1" customHeight="1">
      <c r="A29" s="149"/>
      <c r="B29" s="134"/>
      <c r="C29" s="38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39">
        <f t="shared" si="3"/>
        <v>0</v>
      </c>
      <c r="AR29" s="3">
        <f t="shared" si="5"/>
        <v>33</v>
      </c>
      <c r="AS29" s="40">
        <f t="shared" si="0"/>
        <v>0</v>
      </c>
    </row>
    <row r="30" spans="1:45" ht="12.75" hidden="1" customHeight="1">
      <c r="A30" s="149"/>
      <c r="B30" s="132" t="s">
        <v>55</v>
      </c>
      <c r="C30" s="38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39">
        <f t="shared" si="3"/>
        <v>0</v>
      </c>
      <c r="AR30" s="3">
        <f t="shared" si="5"/>
        <v>33</v>
      </c>
      <c r="AS30" s="40">
        <f t="shared" si="0"/>
        <v>0</v>
      </c>
    </row>
    <row r="31" spans="1:45" ht="12.75" hidden="1" customHeight="1">
      <c r="A31" s="149"/>
      <c r="B31" s="133"/>
      <c r="C31" s="38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39">
        <f t="shared" si="3"/>
        <v>0</v>
      </c>
      <c r="AR31" s="3">
        <f t="shared" si="5"/>
        <v>33</v>
      </c>
      <c r="AS31" s="40">
        <f t="shared" si="0"/>
        <v>0</v>
      </c>
    </row>
    <row r="32" spans="1:45" ht="12.75" hidden="1" customHeight="1">
      <c r="A32" s="149"/>
      <c r="B32" s="134"/>
      <c r="C32" s="38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39">
        <f t="shared" si="3"/>
        <v>0</v>
      </c>
      <c r="AR32" s="3">
        <f t="shared" si="5"/>
        <v>33</v>
      </c>
      <c r="AS32" s="40">
        <f t="shared" si="0"/>
        <v>0</v>
      </c>
    </row>
    <row r="33" spans="1:45" ht="12.75" hidden="1" customHeight="1">
      <c r="A33" s="149"/>
      <c r="B33" s="144" t="s">
        <v>75</v>
      </c>
      <c r="C33" s="38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39">
        <f t="shared" si="3"/>
        <v>0</v>
      </c>
      <c r="AR33" s="3">
        <f>33*3</f>
        <v>99</v>
      </c>
      <c r="AS33" s="40">
        <f t="shared" si="0"/>
        <v>0</v>
      </c>
    </row>
    <row r="34" spans="1:45" ht="12.75" hidden="1" customHeight="1">
      <c r="A34" s="149"/>
      <c r="B34" s="144"/>
      <c r="C34" s="38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39">
        <f t="shared" si="3"/>
        <v>0</v>
      </c>
      <c r="AR34" s="3">
        <f t="shared" ref="AR34:AR35" si="6">33*3</f>
        <v>99</v>
      </c>
      <c r="AS34" s="40">
        <f t="shared" si="0"/>
        <v>0</v>
      </c>
    </row>
    <row r="35" spans="1:45" ht="12.75" hidden="1" customHeight="1">
      <c r="A35" s="149"/>
      <c r="B35" s="144"/>
      <c r="C35" s="38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39">
        <f t="shared" si="3"/>
        <v>0</v>
      </c>
      <c r="AR35" s="3">
        <f t="shared" si="6"/>
        <v>99</v>
      </c>
      <c r="AS35" s="40">
        <f t="shared" si="0"/>
        <v>0</v>
      </c>
    </row>
    <row r="36" spans="1:45" s="44" customFormat="1" ht="27" hidden="1" customHeight="1">
      <c r="A36" s="179"/>
      <c r="B36" s="179"/>
      <c r="C36" s="179"/>
      <c r="D36" s="179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7"/>
      <c r="AN36" s="67"/>
      <c r="AO36" s="67"/>
      <c r="AP36" s="67"/>
      <c r="AQ36" s="67"/>
      <c r="AR36" s="67"/>
      <c r="AS36" s="67"/>
    </row>
    <row r="37" spans="1:45" s="2" customFormat="1" ht="111.75" hidden="1" customHeight="1">
      <c r="A37" s="193" t="s">
        <v>14</v>
      </c>
      <c r="B37" s="193"/>
      <c r="C37" s="193"/>
      <c r="D37" s="193"/>
      <c r="E37" s="154" t="s">
        <v>40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6"/>
      <c r="AQ37" s="158" t="s">
        <v>20</v>
      </c>
      <c r="AR37" s="158" t="s">
        <v>22</v>
      </c>
      <c r="AS37" s="184" t="s">
        <v>21</v>
      </c>
    </row>
    <row r="38" spans="1:45" s="2" customFormat="1" ht="21.75" hidden="1" customHeight="1">
      <c r="A38" s="135" t="s">
        <v>0</v>
      </c>
      <c r="B38" s="137"/>
      <c r="C38" s="132" t="s">
        <v>64</v>
      </c>
      <c r="D38" s="23" t="s">
        <v>18</v>
      </c>
      <c r="E38" s="144" t="s">
        <v>1</v>
      </c>
      <c r="F38" s="144"/>
      <c r="G38" s="144"/>
      <c r="H38" s="144"/>
      <c r="I38" s="144" t="s">
        <v>2</v>
      </c>
      <c r="J38" s="144"/>
      <c r="K38" s="144"/>
      <c r="L38" s="144"/>
      <c r="M38" s="144" t="s">
        <v>3</v>
      </c>
      <c r="N38" s="144"/>
      <c r="O38" s="144"/>
      <c r="P38" s="144"/>
      <c r="Q38" s="144" t="s">
        <v>4</v>
      </c>
      <c r="R38" s="144"/>
      <c r="S38" s="144"/>
      <c r="T38" s="144"/>
      <c r="U38" s="144" t="s">
        <v>5</v>
      </c>
      <c r="V38" s="144"/>
      <c r="W38" s="144"/>
      <c r="X38" s="144" t="s">
        <v>6</v>
      </c>
      <c r="Y38" s="144"/>
      <c r="Z38" s="144"/>
      <c r="AA38" s="144"/>
      <c r="AB38" s="144" t="s">
        <v>7</v>
      </c>
      <c r="AC38" s="144"/>
      <c r="AD38" s="144"/>
      <c r="AE38" s="144" t="s">
        <v>8</v>
      </c>
      <c r="AF38" s="144"/>
      <c r="AG38" s="144"/>
      <c r="AH38" s="144"/>
      <c r="AI38" s="144"/>
      <c r="AJ38" s="144" t="s">
        <v>9</v>
      </c>
      <c r="AK38" s="144"/>
      <c r="AL38" s="144"/>
      <c r="AM38" s="144" t="s">
        <v>10</v>
      </c>
      <c r="AN38" s="144"/>
      <c r="AO38" s="144"/>
      <c r="AP38" s="144"/>
      <c r="AQ38" s="158"/>
      <c r="AR38" s="158"/>
      <c r="AS38" s="184"/>
    </row>
    <row r="39" spans="1:45" s="6" customFormat="1" ht="11.25" hidden="1" customHeight="1">
      <c r="A39" s="138"/>
      <c r="B39" s="140"/>
      <c r="C39" s="134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58"/>
      <c r="AR39" s="158"/>
      <c r="AS39" s="184"/>
    </row>
    <row r="40" spans="1:45" ht="12.75" hidden="1" customHeight="1">
      <c r="A40" s="148" t="s">
        <v>25</v>
      </c>
      <c r="B40" s="132" t="s">
        <v>13</v>
      </c>
      <c r="C40" s="38" t="s">
        <v>78</v>
      </c>
      <c r="D40" s="45"/>
      <c r="E40" s="112"/>
      <c r="F40" s="72" t="s">
        <v>142</v>
      </c>
      <c r="G40" s="3"/>
      <c r="H40" s="3"/>
      <c r="I40" s="3"/>
      <c r="J40" s="3"/>
      <c r="K40" s="72" t="s">
        <v>133</v>
      </c>
      <c r="L40" s="3"/>
      <c r="M40" s="3"/>
      <c r="N40" s="3"/>
      <c r="O40" s="72" t="s">
        <v>133</v>
      </c>
      <c r="P40" s="3"/>
      <c r="Q40" s="112"/>
      <c r="R40" s="112"/>
      <c r="S40" s="72" t="s">
        <v>140</v>
      </c>
      <c r="T40" s="112"/>
      <c r="U40" s="112"/>
      <c r="V40" s="112"/>
      <c r="W40" s="112"/>
      <c r="X40" s="72" t="s">
        <v>133</v>
      </c>
      <c r="Y40" s="112"/>
      <c r="Z40" s="112"/>
      <c r="AA40" s="112"/>
      <c r="AB40" s="112"/>
      <c r="AC40" s="112"/>
      <c r="AD40" s="72" t="s">
        <v>133</v>
      </c>
      <c r="AE40" s="112"/>
      <c r="AF40" s="112"/>
      <c r="AG40" s="112"/>
      <c r="AH40" s="72" t="s">
        <v>133</v>
      </c>
      <c r="AI40" s="113"/>
      <c r="AJ40" s="112"/>
      <c r="AK40" s="72" t="s">
        <v>140</v>
      </c>
      <c r="AL40" s="112"/>
      <c r="AM40" s="3"/>
      <c r="AN40" s="42"/>
      <c r="AO40" s="42"/>
      <c r="AP40" s="42"/>
      <c r="AQ40" s="39">
        <f>COUNTA(E40:AP40)</f>
        <v>8</v>
      </c>
      <c r="AR40" s="3">
        <f>34*5</f>
        <v>170</v>
      </c>
      <c r="AS40" s="40">
        <f>AQ40/AR40</f>
        <v>4.7058823529411764E-2</v>
      </c>
    </row>
    <row r="41" spans="1:45" hidden="1">
      <c r="A41" s="149"/>
      <c r="B41" s="133"/>
      <c r="C41" s="38" t="s">
        <v>79</v>
      </c>
      <c r="D41" s="45"/>
      <c r="E41" s="112"/>
      <c r="F41" s="72" t="s">
        <v>142</v>
      </c>
      <c r="G41" s="3"/>
      <c r="H41" s="3"/>
      <c r="I41" s="3"/>
      <c r="J41" s="3"/>
      <c r="K41" s="72" t="s">
        <v>133</v>
      </c>
      <c r="L41" s="3"/>
      <c r="M41" s="3"/>
      <c r="N41" s="3"/>
      <c r="O41" s="72" t="s">
        <v>133</v>
      </c>
      <c r="P41" s="3"/>
      <c r="Q41" s="4"/>
      <c r="R41" s="112"/>
      <c r="S41" s="72" t="s">
        <v>140</v>
      </c>
      <c r="T41" s="112"/>
      <c r="U41" s="112"/>
      <c r="V41" s="112"/>
      <c r="W41" s="112"/>
      <c r="X41" s="72" t="s">
        <v>133</v>
      </c>
      <c r="Y41" s="112"/>
      <c r="Z41" s="112"/>
      <c r="AA41" s="112"/>
      <c r="AB41" s="112"/>
      <c r="AC41" s="112"/>
      <c r="AD41" s="72" t="s">
        <v>133</v>
      </c>
      <c r="AE41" s="112"/>
      <c r="AF41" s="112"/>
      <c r="AG41" s="112"/>
      <c r="AH41" s="72" t="s">
        <v>133</v>
      </c>
      <c r="AI41" s="113"/>
      <c r="AJ41" s="112"/>
      <c r="AK41" s="72" t="s">
        <v>140</v>
      </c>
      <c r="AL41" s="112"/>
      <c r="AM41" s="3"/>
      <c r="AN41" s="42"/>
      <c r="AO41" s="42"/>
      <c r="AP41" s="42"/>
      <c r="AQ41" s="39">
        <f>COUNTA(E41:AP41)</f>
        <v>8</v>
      </c>
      <c r="AR41" s="3">
        <f t="shared" ref="AR41:AR42" si="7">34*5</f>
        <v>170</v>
      </c>
      <c r="AS41" s="40">
        <f t="shared" ref="AS41:AS66" si="8">AQ41/AR41</f>
        <v>4.7058823529411764E-2</v>
      </c>
    </row>
    <row r="42" spans="1:45" hidden="1">
      <c r="A42" s="149"/>
      <c r="B42" s="134"/>
      <c r="C42" s="38" t="s">
        <v>80</v>
      </c>
      <c r="D42" s="45"/>
      <c r="E42" s="112"/>
      <c r="F42" s="72" t="s">
        <v>142</v>
      </c>
      <c r="G42" s="3"/>
      <c r="H42" s="3"/>
      <c r="I42" s="3"/>
      <c r="J42" s="3"/>
      <c r="K42" s="72" t="s">
        <v>133</v>
      </c>
      <c r="L42" s="3"/>
      <c r="M42" s="3"/>
      <c r="N42" s="3"/>
      <c r="O42" s="72" t="s">
        <v>133</v>
      </c>
      <c r="P42" s="3"/>
      <c r="Q42" s="112"/>
      <c r="R42" s="4"/>
      <c r="S42" s="72" t="s">
        <v>140</v>
      </c>
      <c r="T42" s="4"/>
      <c r="U42" s="112"/>
      <c r="V42" s="4"/>
      <c r="W42" s="4"/>
      <c r="X42" s="72" t="s">
        <v>133</v>
      </c>
      <c r="Y42" s="4"/>
      <c r="Z42" s="4"/>
      <c r="AA42" s="4"/>
      <c r="AB42" s="112"/>
      <c r="AC42" s="4"/>
      <c r="AD42" s="72" t="s">
        <v>133</v>
      </c>
      <c r="AE42" s="112"/>
      <c r="AF42" s="112"/>
      <c r="AG42" s="4"/>
      <c r="AH42" s="72" t="s">
        <v>133</v>
      </c>
      <c r="AI42" s="113"/>
      <c r="AJ42" s="112"/>
      <c r="AK42" s="72" t="s">
        <v>140</v>
      </c>
      <c r="AL42" s="4"/>
      <c r="AM42" s="3"/>
      <c r="AN42" s="42"/>
      <c r="AO42" s="42"/>
      <c r="AP42" s="42"/>
      <c r="AQ42" s="39">
        <f t="shared" ref="AQ42:AQ44" si="9">COUNTA(E42:AP42)</f>
        <v>8</v>
      </c>
      <c r="AR42" s="3">
        <f t="shared" si="7"/>
        <v>170</v>
      </c>
      <c r="AS42" s="40">
        <f t="shared" si="8"/>
        <v>4.7058823529411764E-2</v>
      </c>
    </row>
    <row r="43" spans="1:45" hidden="1">
      <c r="A43" s="149"/>
      <c r="B43" s="132" t="s">
        <v>11</v>
      </c>
      <c r="C43" s="38" t="s">
        <v>78</v>
      </c>
      <c r="D43" s="45"/>
      <c r="E43" s="112"/>
      <c r="F43" s="72" t="s">
        <v>142</v>
      </c>
      <c r="G43" s="3"/>
      <c r="H43" s="3"/>
      <c r="I43" s="3"/>
      <c r="J43" s="3"/>
      <c r="K43" s="72" t="s">
        <v>133</v>
      </c>
      <c r="L43" s="3"/>
      <c r="M43" s="3"/>
      <c r="N43" s="3"/>
      <c r="O43" s="3"/>
      <c r="P43" s="72" t="s">
        <v>133</v>
      </c>
      <c r="Q43" s="112"/>
      <c r="R43" s="4"/>
      <c r="S43" s="72" t="s">
        <v>140</v>
      </c>
      <c r="T43" s="4"/>
      <c r="U43" s="112"/>
      <c r="V43" s="4"/>
      <c r="W43" s="4"/>
      <c r="X43" s="72" t="s">
        <v>133</v>
      </c>
      <c r="Y43" s="4"/>
      <c r="Z43" s="4"/>
      <c r="AA43" s="4"/>
      <c r="AB43" s="72" t="s">
        <v>133</v>
      </c>
      <c r="AC43" s="4"/>
      <c r="AD43" s="4"/>
      <c r="AE43" s="112"/>
      <c r="AF43" s="72" t="s">
        <v>133</v>
      </c>
      <c r="AG43" s="4"/>
      <c r="AH43" s="4"/>
      <c r="AI43" s="4"/>
      <c r="AJ43" s="112"/>
      <c r="AK43" s="72" t="s">
        <v>140</v>
      </c>
      <c r="AL43" s="4"/>
      <c r="AM43" s="3"/>
      <c r="AN43" s="42"/>
      <c r="AO43" s="42"/>
      <c r="AP43" s="42"/>
      <c r="AQ43" s="39">
        <f t="shared" si="9"/>
        <v>8</v>
      </c>
      <c r="AR43" s="3">
        <f>34*4</f>
        <v>136</v>
      </c>
      <c r="AS43" s="40">
        <f t="shared" si="8"/>
        <v>5.8823529411764705E-2</v>
      </c>
    </row>
    <row r="44" spans="1:45" hidden="1">
      <c r="A44" s="149"/>
      <c r="B44" s="133"/>
      <c r="C44" s="38" t="s">
        <v>79</v>
      </c>
      <c r="D44" s="45"/>
      <c r="E44" s="112"/>
      <c r="F44" s="72" t="s">
        <v>142</v>
      </c>
      <c r="G44" s="4"/>
      <c r="H44" s="3"/>
      <c r="I44" s="4"/>
      <c r="J44" s="4"/>
      <c r="K44" s="72" t="s">
        <v>133</v>
      </c>
      <c r="L44" s="4"/>
      <c r="M44" s="112"/>
      <c r="N44" s="4"/>
      <c r="O44" s="4"/>
      <c r="P44" s="72" t="s">
        <v>133</v>
      </c>
      <c r="Q44" s="112"/>
      <c r="R44" s="4"/>
      <c r="S44" s="72" t="s">
        <v>140</v>
      </c>
      <c r="T44" s="4"/>
      <c r="U44" s="112"/>
      <c r="V44" s="4"/>
      <c r="W44" s="4"/>
      <c r="X44" s="72" t="s">
        <v>133</v>
      </c>
      <c r="Y44" s="4"/>
      <c r="Z44" s="4"/>
      <c r="AA44" s="4"/>
      <c r="AB44" s="72" t="s">
        <v>133</v>
      </c>
      <c r="AC44" s="3"/>
      <c r="AD44" s="3"/>
      <c r="AE44" s="112"/>
      <c r="AF44" s="72" t="s">
        <v>133</v>
      </c>
      <c r="AG44" s="4"/>
      <c r="AH44" s="4"/>
      <c r="AI44" s="4"/>
      <c r="AJ44" s="112"/>
      <c r="AK44" s="72" t="s">
        <v>140</v>
      </c>
      <c r="AL44" s="4"/>
      <c r="AM44" s="3"/>
      <c r="AN44" s="42"/>
      <c r="AO44" s="42"/>
      <c r="AP44" s="42"/>
      <c r="AQ44" s="39">
        <f t="shared" si="9"/>
        <v>8</v>
      </c>
      <c r="AR44" s="3">
        <f t="shared" ref="AR44:AR48" si="10">34*4</f>
        <v>136</v>
      </c>
      <c r="AS44" s="40">
        <f t="shared" si="8"/>
        <v>5.8823529411764705E-2</v>
      </c>
    </row>
    <row r="45" spans="1:45" ht="12.75" hidden="1" customHeight="1">
      <c r="A45" s="149"/>
      <c r="B45" s="134"/>
      <c r="C45" s="38" t="s">
        <v>80</v>
      </c>
      <c r="D45" s="45"/>
      <c r="E45" s="112"/>
      <c r="F45" s="72" t="s">
        <v>142</v>
      </c>
      <c r="G45" s="4"/>
      <c r="H45" s="112"/>
      <c r="I45" s="112"/>
      <c r="K45" s="72" t="s">
        <v>133</v>
      </c>
      <c r="L45" s="112"/>
      <c r="M45" s="112"/>
      <c r="N45" s="112"/>
      <c r="O45" s="112"/>
      <c r="P45" s="72" t="s">
        <v>133</v>
      </c>
      <c r="Q45" s="112"/>
      <c r="R45" s="4"/>
      <c r="S45" s="72" t="s">
        <v>140</v>
      </c>
      <c r="T45" s="4"/>
      <c r="U45" s="112"/>
      <c r="V45" s="4"/>
      <c r="W45" s="4"/>
      <c r="X45" s="72" t="s">
        <v>133</v>
      </c>
      <c r="Y45" s="4"/>
      <c r="Z45" s="4"/>
      <c r="AA45" s="4"/>
      <c r="AB45" s="72" t="s">
        <v>133</v>
      </c>
      <c r="AC45" s="4"/>
      <c r="AD45" s="112"/>
      <c r="AE45" s="112"/>
      <c r="AF45" s="72" t="s">
        <v>133</v>
      </c>
      <c r="AG45" s="112"/>
      <c r="AH45" s="3"/>
      <c r="AI45" s="3"/>
      <c r="AJ45" s="3"/>
      <c r="AK45" s="72" t="s">
        <v>140</v>
      </c>
      <c r="AL45" s="4"/>
      <c r="AM45" s="3"/>
      <c r="AN45" s="42"/>
      <c r="AO45" s="42"/>
      <c r="AP45" s="42"/>
      <c r="AQ45" s="39">
        <f>COUNTA(E45:AP45)</f>
        <v>8</v>
      </c>
      <c r="AR45" s="3">
        <f t="shared" si="10"/>
        <v>136</v>
      </c>
      <c r="AS45" s="40">
        <f t="shared" si="8"/>
        <v>5.8823529411764705E-2</v>
      </c>
    </row>
    <row r="46" spans="1:45" hidden="1">
      <c r="A46" s="149"/>
      <c r="B46" s="132" t="s">
        <v>16</v>
      </c>
      <c r="C46" s="38" t="s">
        <v>78</v>
      </c>
      <c r="D46" s="45"/>
      <c r="E46" s="112"/>
      <c r="F46" s="72" t="s">
        <v>142</v>
      </c>
      <c r="G46" s="112"/>
      <c r="H46" s="4"/>
      <c r="J46" s="112"/>
      <c r="K46" s="72" t="s">
        <v>133</v>
      </c>
      <c r="L46" s="112"/>
      <c r="M46" s="112"/>
      <c r="N46" s="112"/>
      <c r="O46" s="72" t="s">
        <v>133</v>
      </c>
      <c r="P46" s="112"/>
      <c r="Q46" s="112"/>
      <c r="R46" s="4"/>
      <c r="S46" s="72" t="s">
        <v>140</v>
      </c>
      <c r="T46" s="4"/>
      <c r="U46" s="112"/>
      <c r="V46" s="4"/>
      <c r="W46" s="72" t="s">
        <v>133</v>
      </c>
      <c r="X46" s="112"/>
      <c r="Y46" s="72" t="s">
        <v>133</v>
      </c>
      <c r="Z46" s="4"/>
      <c r="AA46" s="4"/>
      <c r="AB46" s="4"/>
      <c r="AC46" s="72" t="s">
        <v>133</v>
      </c>
      <c r="AD46" s="112"/>
      <c r="AE46" s="112"/>
      <c r="AF46" s="72" t="s">
        <v>133</v>
      </c>
      <c r="AG46" s="112"/>
      <c r="AH46" s="3"/>
      <c r="AI46" s="3"/>
      <c r="AJ46" s="3"/>
      <c r="AK46" s="72" t="s">
        <v>140</v>
      </c>
      <c r="AL46" s="4"/>
      <c r="AM46" s="3"/>
      <c r="AN46" s="42"/>
      <c r="AO46" s="42"/>
      <c r="AP46" s="42"/>
      <c r="AQ46" s="39">
        <f>COUNTA(E46:AP46)</f>
        <v>9</v>
      </c>
      <c r="AR46" s="3">
        <f t="shared" si="10"/>
        <v>136</v>
      </c>
      <c r="AS46" s="40">
        <f t="shared" si="8"/>
        <v>6.6176470588235295E-2</v>
      </c>
    </row>
    <row r="47" spans="1:45" hidden="1">
      <c r="A47" s="149"/>
      <c r="B47" s="133"/>
      <c r="C47" s="38" t="s">
        <v>79</v>
      </c>
      <c r="D47" s="45"/>
      <c r="E47" s="112"/>
      <c r="F47" s="72" t="s">
        <v>142</v>
      </c>
      <c r="G47" s="4"/>
      <c r="I47" s="112"/>
      <c r="J47" s="4"/>
      <c r="K47" s="72" t="s">
        <v>133</v>
      </c>
      <c r="L47" s="4"/>
      <c r="M47" s="112"/>
      <c r="N47" s="4"/>
      <c r="O47" s="72" t="s">
        <v>133</v>
      </c>
      <c r="P47" s="4"/>
      <c r="Q47" s="112"/>
      <c r="R47" s="4"/>
      <c r="S47" s="72" t="s">
        <v>140</v>
      </c>
      <c r="T47" s="4"/>
      <c r="U47" s="112"/>
      <c r="V47" s="4"/>
      <c r="W47" s="72" t="s">
        <v>133</v>
      </c>
      <c r="X47" s="112"/>
      <c r="Y47" s="72" t="s">
        <v>133</v>
      </c>
      <c r="Z47" s="4"/>
      <c r="AA47" s="4"/>
      <c r="AB47" s="4"/>
      <c r="AC47" s="72" t="s">
        <v>133</v>
      </c>
      <c r="AD47" s="112"/>
      <c r="AE47" s="112"/>
      <c r="AF47" s="72" t="s">
        <v>133</v>
      </c>
      <c r="AG47" s="112"/>
      <c r="AH47" s="3"/>
      <c r="AI47" s="3"/>
      <c r="AJ47" s="3"/>
      <c r="AK47" s="72" t="s">
        <v>140</v>
      </c>
      <c r="AL47" s="4"/>
      <c r="AM47" s="3"/>
      <c r="AN47" s="42"/>
      <c r="AO47" s="42"/>
      <c r="AP47" s="42"/>
      <c r="AQ47" s="39">
        <f t="shared" ref="AQ47:AQ66" si="11">COUNTA(E47:AP47)</f>
        <v>9</v>
      </c>
      <c r="AR47" s="3">
        <f t="shared" si="10"/>
        <v>136</v>
      </c>
      <c r="AS47" s="40">
        <f t="shared" si="8"/>
        <v>6.6176470588235295E-2</v>
      </c>
    </row>
    <row r="48" spans="1:45" hidden="1">
      <c r="A48" s="149"/>
      <c r="B48" s="134"/>
      <c r="C48" s="38" t="s">
        <v>80</v>
      </c>
      <c r="D48" s="45"/>
      <c r="E48" s="112"/>
      <c r="F48" s="72" t="s">
        <v>142</v>
      </c>
      <c r="H48" s="4"/>
      <c r="I48" s="112"/>
      <c r="J48" s="4"/>
      <c r="K48" s="72" t="s">
        <v>133</v>
      </c>
      <c r="L48" s="4"/>
      <c r="M48" s="112"/>
      <c r="N48" s="4"/>
      <c r="O48" s="72" t="s">
        <v>133</v>
      </c>
      <c r="P48" s="4"/>
      <c r="Q48" s="112"/>
      <c r="R48" s="4"/>
      <c r="S48" s="72"/>
      <c r="T48" s="4"/>
      <c r="U48" s="112"/>
      <c r="V48" s="4"/>
      <c r="W48" s="72" t="s">
        <v>133</v>
      </c>
      <c r="X48" s="112"/>
      <c r="Y48" s="72" t="s">
        <v>133</v>
      </c>
      <c r="Z48" s="4"/>
      <c r="AA48" s="4"/>
      <c r="AB48" s="4"/>
      <c r="AC48" s="72" t="s">
        <v>133</v>
      </c>
      <c r="AD48" s="112"/>
      <c r="AE48" s="112"/>
      <c r="AF48" s="72" t="s">
        <v>133</v>
      </c>
      <c r="AG48" s="112"/>
      <c r="AH48" s="3"/>
      <c r="AI48" s="3"/>
      <c r="AJ48" s="3"/>
      <c r="AK48" s="72" t="s">
        <v>140</v>
      </c>
      <c r="AL48" s="4"/>
      <c r="AM48" s="3"/>
      <c r="AN48" s="42"/>
      <c r="AO48" s="42"/>
      <c r="AP48" s="42"/>
      <c r="AQ48" s="39">
        <f t="shared" si="11"/>
        <v>8</v>
      </c>
      <c r="AR48" s="3">
        <f t="shared" si="10"/>
        <v>136</v>
      </c>
      <c r="AS48" s="40">
        <f t="shared" si="8"/>
        <v>5.8823529411764705E-2</v>
      </c>
    </row>
    <row r="49" spans="1:45" hidden="1">
      <c r="A49" s="149"/>
      <c r="B49" s="132" t="s">
        <v>17</v>
      </c>
      <c r="C49" s="38" t="s">
        <v>78</v>
      </c>
      <c r="D49" s="45"/>
      <c r="E49" s="112"/>
      <c r="F49" s="4"/>
      <c r="G49" s="4"/>
      <c r="H49" s="72" t="s">
        <v>142</v>
      </c>
      <c r="I49" s="112"/>
      <c r="J49" s="4"/>
      <c r="K49" s="4"/>
      <c r="L49" s="4"/>
      <c r="M49" s="112"/>
      <c r="N49" s="4"/>
      <c r="O49" s="4"/>
      <c r="P49" s="4"/>
      <c r="Q49" s="4"/>
      <c r="R49" s="4"/>
      <c r="S49" s="4"/>
      <c r="T49" s="72" t="s">
        <v>133</v>
      </c>
      <c r="U49" s="112"/>
      <c r="V49" s="4"/>
      <c r="W49" s="4"/>
      <c r="X49" s="112"/>
      <c r="Y49" s="4"/>
      <c r="Z49" s="4"/>
      <c r="AA49" s="4"/>
      <c r="AB49" s="4"/>
      <c r="AC49" s="4"/>
      <c r="AD49" s="4"/>
      <c r="AE49" s="112"/>
      <c r="AF49" s="112"/>
      <c r="AG49" s="3"/>
      <c r="AH49" s="3"/>
      <c r="AI49" s="72" t="s">
        <v>140</v>
      </c>
      <c r="AJ49" s="3"/>
      <c r="AK49" s="4"/>
      <c r="AL49" s="4"/>
      <c r="AM49" s="3"/>
      <c r="AN49" s="42"/>
      <c r="AO49" s="42"/>
      <c r="AP49" s="42"/>
      <c r="AQ49" s="39">
        <f t="shared" si="11"/>
        <v>3</v>
      </c>
      <c r="AR49" s="3">
        <f>34*2</f>
        <v>68</v>
      </c>
      <c r="AS49" s="40">
        <f t="shared" si="8"/>
        <v>4.4117647058823532E-2</v>
      </c>
    </row>
    <row r="50" spans="1:45" ht="12.75" hidden="1" customHeight="1">
      <c r="A50" s="149"/>
      <c r="B50" s="133"/>
      <c r="C50" s="38" t="s">
        <v>79</v>
      </c>
      <c r="D50" s="45"/>
      <c r="E50" s="112"/>
      <c r="F50" s="4"/>
      <c r="G50" s="4"/>
      <c r="H50" s="72" t="s">
        <v>142</v>
      </c>
      <c r="I50" s="112"/>
      <c r="J50" s="4"/>
      <c r="K50" s="4"/>
      <c r="L50" s="4"/>
      <c r="M50" s="112"/>
      <c r="N50" s="4"/>
      <c r="O50" s="4"/>
      <c r="P50" s="4"/>
      <c r="Q50" s="112"/>
      <c r="R50" s="4"/>
      <c r="S50" s="4"/>
      <c r="T50" s="72" t="s">
        <v>133</v>
      </c>
      <c r="U50" s="112"/>
      <c r="V50" s="4"/>
      <c r="W50" s="4"/>
      <c r="X50" s="112"/>
      <c r="Y50" s="4"/>
      <c r="Z50" s="4"/>
      <c r="AA50" s="4"/>
      <c r="AB50" s="112"/>
      <c r="AC50" s="4"/>
      <c r="AD50" s="3"/>
      <c r="AE50" s="112"/>
      <c r="AF50" s="112"/>
      <c r="AG50" s="4"/>
      <c r="AH50" s="4"/>
      <c r="AI50" s="72" t="s">
        <v>140</v>
      </c>
      <c r="AJ50" s="112"/>
      <c r="AK50" s="4"/>
      <c r="AL50" s="4"/>
      <c r="AM50" s="3"/>
      <c r="AN50" s="42"/>
      <c r="AO50" s="42"/>
      <c r="AP50" s="42"/>
      <c r="AQ50" s="39">
        <f t="shared" si="11"/>
        <v>3</v>
      </c>
      <c r="AR50" s="3">
        <f t="shared" ref="AR50:AR54" si="12">34*2</f>
        <v>68</v>
      </c>
      <c r="AS50" s="40">
        <f t="shared" si="8"/>
        <v>4.4117647058823532E-2</v>
      </c>
    </row>
    <row r="51" spans="1:45" ht="12.75" hidden="1" customHeight="1">
      <c r="A51" s="149"/>
      <c r="B51" s="134"/>
      <c r="C51" s="38" t="s">
        <v>80</v>
      </c>
      <c r="D51" s="45"/>
      <c r="E51" s="112"/>
      <c r="F51" s="4"/>
      <c r="G51" s="4"/>
      <c r="H51" s="72" t="s">
        <v>142</v>
      </c>
      <c r="I51" s="112"/>
      <c r="J51" s="4"/>
      <c r="K51" s="4"/>
      <c r="L51" s="4"/>
      <c r="M51" s="112"/>
      <c r="N51" s="4"/>
      <c r="O51" s="4"/>
      <c r="P51" s="4"/>
      <c r="Q51" s="112"/>
      <c r="R51" s="4"/>
      <c r="S51" s="4"/>
      <c r="T51" s="72" t="s">
        <v>133</v>
      </c>
      <c r="U51" s="112"/>
      <c r="V51" s="4"/>
      <c r="W51" s="4"/>
      <c r="X51" s="112"/>
      <c r="Y51" s="4"/>
      <c r="Z51" s="4"/>
      <c r="AA51" s="4"/>
      <c r="AB51" s="112"/>
      <c r="AC51" s="4"/>
      <c r="AD51" s="3"/>
      <c r="AE51" s="112"/>
      <c r="AF51" s="112"/>
      <c r="AG51" s="4"/>
      <c r="AH51" s="4"/>
      <c r="AI51" s="72" t="s">
        <v>140</v>
      </c>
      <c r="AJ51" s="112"/>
      <c r="AK51" s="4"/>
      <c r="AL51" s="4"/>
      <c r="AM51" s="3"/>
      <c r="AN51" s="42"/>
      <c r="AO51" s="42"/>
      <c r="AP51" s="42"/>
      <c r="AQ51" s="39">
        <f t="shared" si="11"/>
        <v>3</v>
      </c>
      <c r="AR51" s="3">
        <f t="shared" si="12"/>
        <v>68</v>
      </c>
      <c r="AS51" s="40">
        <f t="shared" si="8"/>
        <v>4.4117647058823532E-2</v>
      </c>
    </row>
    <row r="52" spans="1:45" ht="12.75" hidden="1" customHeight="1">
      <c r="A52" s="149"/>
      <c r="B52" s="150" t="s">
        <v>77</v>
      </c>
      <c r="C52" s="38" t="s">
        <v>78</v>
      </c>
      <c r="D52" s="45"/>
      <c r="E52" s="112"/>
      <c r="F52" s="4"/>
      <c r="G52" s="4"/>
      <c r="H52" s="4"/>
      <c r="I52" s="112"/>
      <c r="J52" s="4"/>
      <c r="K52" s="4"/>
      <c r="L52" s="4"/>
      <c r="M52" s="112"/>
      <c r="N52" s="4"/>
      <c r="O52" s="4"/>
      <c r="P52" s="4"/>
      <c r="Q52" s="112"/>
      <c r="R52" s="4"/>
      <c r="S52" s="4"/>
      <c r="T52" s="4"/>
      <c r="U52" s="112"/>
      <c r="V52" s="4"/>
      <c r="W52" s="4"/>
      <c r="X52" s="112"/>
      <c r="Y52" s="4"/>
      <c r="Z52" s="4"/>
      <c r="AA52" s="4"/>
      <c r="AB52" s="112"/>
      <c r="AC52" s="4"/>
      <c r="AD52" s="3"/>
      <c r="AE52" s="112"/>
      <c r="AF52" s="112"/>
      <c r="AG52" s="4"/>
      <c r="AH52" s="4"/>
      <c r="AI52" s="3"/>
      <c r="AJ52" s="112"/>
      <c r="AK52" s="4"/>
      <c r="AL52" s="4"/>
      <c r="AM52" s="3"/>
      <c r="AN52" s="42"/>
      <c r="AO52" s="42"/>
      <c r="AP52" s="42"/>
      <c r="AQ52" s="39">
        <f t="shared" si="11"/>
        <v>0</v>
      </c>
      <c r="AR52" s="3">
        <f t="shared" si="12"/>
        <v>68</v>
      </c>
      <c r="AS52" s="40">
        <f t="shared" si="8"/>
        <v>0</v>
      </c>
    </row>
    <row r="53" spans="1:45" ht="12.75" hidden="1" customHeight="1">
      <c r="A53" s="149"/>
      <c r="B53" s="151"/>
      <c r="C53" s="38" t="s">
        <v>79</v>
      </c>
      <c r="D53" s="45"/>
      <c r="E53" s="26"/>
      <c r="F53" s="27"/>
      <c r="G53" s="27"/>
      <c r="H53" s="27"/>
      <c r="I53" s="26"/>
      <c r="J53" s="27"/>
      <c r="K53" s="27"/>
      <c r="L53" s="27"/>
      <c r="M53" s="26"/>
      <c r="N53" s="27"/>
      <c r="O53" s="27"/>
      <c r="P53" s="27"/>
      <c r="Q53" s="26"/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2"/>
      <c r="AE53" s="26"/>
      <c r="AF53" s="26"/>
      <c r="AG53" s="27"/>
      <c r="AH53" s="27"/>
      <c r="AI53" s="42"/>
      <c r="AJ53" s="26"/>
      <c r="AK53" s="27"/>
      <c r="AL53" s="27"/>
      <c r="AM53" s="42"/>
      <c r="AN53" s="42"/>
      <c r="AO53" s="42"/>
      <c r="AP53" s="42"/>
      <c r="AQ53" s="39">
        <f t="shared" si="11"/>
        <v>0</v>
      </c>
      <c r="AR53" s="3">
        <f t="shared" si="12"/>
        <v>68</v>
      </c>
      <c r="AS53" s="40">
        <f t="shared" si="8"/>
        <v>0</v>
      </c>
    </row>
    <row r="54" spans="1:45" ht="12.75" hidden="1" customHeight="1">
      <c r="A54" s="149"/>
      <c r="B54" s="152"/>
      <c r="C54" s="38" t="s">
        <v>80</v>
      </c>
      <c r="D54" s="45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2"/>
      <c r="AE54" s="26"/>
      <c r="AF54" s="26"/>
      <c r="AG54" s="27"/>
      <c r="AH54" s="27"/>
      <c r="AI54" s="42"/>
      <c r="AJ54" s="26"/>
      <c r="AK54" s="27"/>
      <c r="AL54" s="27"/>
      <c r="AM54" s="42"/>
      <c r="AN54" s="42"/>
      <c r="AO54" s="42"/>
      <c r="AP54" s="42"/>
      <c r="AQ54" s="39">
        <f t="shared" si="11"/>
        <v>0</v>
      </c>
      <c r="AR54" s="3">
        <f t="shared" si="12"/>
        <v>68</v>
      </c>
      <c r="AS54" s="40">
        <f t="shared" si="8"/>
        <v>0</v>
      </c>
    </row>
    <row r="55" spans="1:45" ht="12.75" hidden="1" customHeight="1">
      <c r="A55" s="149"/>
      <c r="B55" s="132" t="s">
        <v>53</v>
      </c>
      <c r="C55" s="38" t="s">
        <v>78</v>
      </c>
      <c r="D55" s="45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2"/>
      <c r="AB55" s="26"/>
      <c r="AC55" s="27"/>
      <c r="AD55" s="27"/>
      <c r="AE55" s="26"/>
      <c r="AF55" s="26"/>
      <c r="AG55" s="27"/>
      <c r="AH55" s="27"/>
      <c r="AI55" s="27"/>
      <c r="AJ55" s="42"/>
      <c r="AK55" s="27"/>
      <c r="AL55" s="27"/>
      <c r="AM55" s="42"/>
      <c r="AN55" s="42"/>
      <c r="AO55" s="42"/>
      <c r="AP55" s="42"/>
      <c r="AQ55" s="39">
        <f t="shared" si="11"/>
        <v>0</v>
      </c>
      <c r="AR55" s="3">
        <f>34*1</f>
        <v>34</v>
      </c>
      <c r="AS55" s="40">
        <f t="shared" si="8"/>
        <v>0</v>
      </c>
    </row>
    <row r="56" spans="1:45" hidden="1">
      <c r="A56" s="149"/>
      <c r="B56" s="133"/>
      <c r="C56" s="38" t="s">
        <v>79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2"/>
      <c r="AN56" s="42"/>
      <c r="AO56" s="42"/>
      <c r="AP56" s="42"/>
      <c r="AQ56" s="39">
        <f t="shared" si="11"/>
        <v>0</v>
      </c>
      <c r="AR56" s="3">
        <f t="shared" ref="AR56:AR63" si="13">34*1</f>
        <v>34</v>
      </c>
      <c r="AS56" s="40">
        <f t="shared" si="8"/>
        <v>0</v>
      </c>
    </row>
    <row r="57" spans="1:45" s="2" customFormat="1" ht="15" hidden="1" customHeight="1">
      <c r="A57" s="149"/>
      <c r="B57" s="134"/>
      <c r="C57" s="38" t="s">
        <v>80</v>
      </c>
      <c r="D57" s="46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39">
        <f t="shared" si="11"/>
        <v>0</v>
      </c>
      <c r="AR57" s="3">
        <f t="shared" si="13"/>
        <v>34</v>
      </c>
      <c r="AS57" s="40">
        <f t="shared" si="8"/>
        <v>0</v>
      </c>
    </row>
    <row r="58" spans="1:45" s="2" customFormat="1" ht="16.5" hidden="1" customHeight="1">
      <c r="A58" s="149"/>
      <c r="B58" s="132" t="s">
        <v>54</v>
      </c>
      <c r="C58" s="38" t="s">
        <v>78</v>
      </c>
      <c r="D58" s="41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39">
        <f t="shared" si="11"/>
        <v>0</v>
      </c>
      <c r="AR58" s="3">
        <f t="shared" si="13"/>
        <v>34</v>
      </c>
      <c r="AS58" s="40">
        <f t="shared" si="8"/>
        <v>0</v>
      </c>
    </row>
    <row r="59" spans="1:45" s="6" customFormat="1" ht="11.25" hidden="1" customHeight="1">
      <c r="A59" s="149"/>
      <c r="B59" s="133"/>
      <c r="C59" s="38" t="s">
        <v>79</v>
      </c>
      <c r="D59" s="4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9">
        <f t="shared" si="11"/>
        <v>0</v>
      </c>
      <c r="AR59" s="3">
        <f t="shared" si="13"/>
        <v>34</v>
      </c>
      <c r="AS59" s="40">
        <f t="shared" si="8"/>
        <v>0</v>
      </c>
    </row>
    <row r="60" spans="1:45" ht="12.75" hidden="1" customHeight="1">
      <c r="A60" s="149"/>
      <c r="B60" s="134"/>
      <c r="C60" s="38" t="s">
        <v>80</v>
      </c>
      <c r="D60" s="45"/>
      <c r="E60" s="26"/>
      <c r="F60" s="26"/>
      <c r="G60" s="27"/>
      <c r="H60" s="26"/>
      <c r="I60" s="26"/>
      <c r="J60" s="44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2"/>
      <c r="AN60" s="42"/>
      <c r="AO60" s="42"/>
      <c r="AP60" s="42"/>
      <c r="AQ60" s="39">
        <f t="shared" si="11"/>
        <v>0</v>
      </c>
      <c r="AR60" s="3">
        <f t="shared" si="13"/>
        <v>34</v>
      </c>
      <c r="AS60" s="40">
        <f t="shared" si="8"/>
        <v>0</v>
      </c>
    </row>
    <row r="61" spans="1:45" hidden="1">
      <c r="A61" s="149"/>
      <c r="B61" s="132" t="s">
        <v>55</v>
      </c>
      <c r="C61" s="38" t="s">
        <v>78</v>
      </c>
      <c r="D61" s="45"/>
      <c r="E61" s="26"/>
      <c r="F61" s="26"/>
      <c r="G61" s="26"/>
      <c r="H61" s="27"/>
      <c r="I61" s="44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2"/>
      <c r="AN61" s="42"/>
      <c r="AO61" s="42"/>
      <c r="AP61" s="42"/>
      <c r="AQ61" s="39">
        <f t="shared" si="11"/>
        <v>0</v>
      </c>
      <c r="AR61" s="3">
        <f t="shared" si="13"/>
        <v>34</v>
      </c>
      <c r="AS61" s="40">
        <f t="shared" si="8"/>
        <v>0</v>
      </c>
    </row>
    <row r="62" spans="1:45" hidden="1">
      <c r="A62" s="149"/>
      <c r="B62" s="133"/>
      <c r="C62" s="38" t="s">
        <v>79</v>
      </c>
      <c r="D62" s="45"/>
      <c r="E62" s="26"/>
      <c r="F62" s="27"/>
      <c r="G62" s="27"/>
      <c r="H62" s="44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2"/>
      <c r="AN62" s="42"/>
      <c r="AO62" s="42"/>
      <c r="AP62" s="42"/>
      <c r="AQ62" s="39">
        <f t="shared" si="11"/>
        <v>0</v>
      </c>
      <c r="AR62" s="3">
        <f t="shared" si="13"/>
        <v>34</v>
      </c>
      <c r="AS62" s="40">
        <f t="shared" si="8"/>
        <v>0</v>
      </c>
    </row>
    <row r="63" spans="1:45" hidden="1">
      <c r="A63" s="149"/>
      <c r="B63" s="134"/>
      <c r="C63" s="38" t="s">
        <v>80</v>
      </c>
      <c r="D63" s="45"/>
      <c r="E63" s="26"/>
      <c r="F63" s="27"/>
      <c r="G63" s="44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2"/>
      <c r="AN63" s="42"/>
      <c r="AO63" s="42"/>
      <c r="AP63" s="42"/>
      <c r="AQ63" s="39">
        <f t="shared" si="11"/>
        <v>0</v>
      </c>
      <c r="AR63" s="3">
        <f t="shared" si="13"/>
        <v>34</v>
      </c>
      <c r="AS63" s="40">
        <f t="shared" si="8"/>
        <v>0</v>
      </c>
    </row>
    <row r="64" spans="1:45" hidden="1">
      <c r="A64" s="149"/>
      <c r="B64" s="144" t="s">
        <v>75</v>
      </c>
      <c r="C64" s="38" t="s">
        <v>78</v>
      </c>
      <c r="D64" s="45"/>
      <c r="E64" s="26"/>
      <c r="F64" s="27"/>
      <c r="G64" s="27"/>
      <c r="H64" s="44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2"/>
      <c r="AC64" s="42"/>
      <c r="AD64" s="42"/>
      <c r="AE64" s="26"/>
      <c r="AF64" s="26"/>
      <c r="AG64" s="27"/>
      <c r="AH64" s="27"/>
      <c r="AI64" s="27"/>
      <c r="AJ64" s="26"/>
      <c r="AK64" s="27"/>
      <c r="AL64" s="27"/>
      <c r="AM64" s="42"/>
      <c r="AN64" s="42"/>
      <c r="AO64" s="42"/>
      <c r="AP64" s="42"/>
      <c r="AQ64" s="39">
        <f t="shared" si="11"/>
        <v>0</v>
      </c>
      <c r="AR64" s="3">
        <f>34*2</f>
        <v>68</v>
      </c>
      <c r="AS64" s="40">
        <f t="shared" si="8"/>
        <v>0</v>
      </c>
    </row>
    <row r="65" spans="1:45" ht="12.75" hidden="1" customHeight="1">
      <c r="A65" s="149"/>
      <c r="B65" s="144"/>
      <c r="C65" s="38" t="s">
        <v>79</v>
      </c>
      <c r="D65" s="45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2"/>
      <c r="AI65" s="42"/>
      <c r="AJ65" s="42"/>
      <c r="AK65" s="27"/>
      <c r="AL65" s="27"/>
      <c r="AM65" s="42"/>
      <c r="AN65" s="42"/>
      <c r="AO65" s="42"/>
      <c r="AP65" s="42"/>
      <c r="AQ65" s="39">
        <f t="shared" si="11"/>
        <v>0</v>
      </c>
      <c r="AR65" s="3">
        <f t="shared" ref="AR65:AR66" si="14">34*2</f>
        <v>68</v>
      </c>
      <c r="AS65" s="40">
        <f t="shared" si="8"/>
        <v>0</v>
      </c>
    </row>
    <row r="66" spans="1:45" hidden="1">
      <c r="A66" s="149"/>
      <c r="B66" s="144"/>
      <c r="C66" s="38" t="s">
        <v>80</v>
      </c>
      <c r="D66" s="45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2"/>
      <c r="AI66" s="42"/>
      <c r="AJ66" s="42"/>
      <c r="AK66" s="27"/>
      <c r="AL66" s="27"/>
      <c r="AM66" s="42"/>
      <c r="AN66" s="42"/>
      <c r="AO66" s="42"/>
      <c r="AP66" s="42"/>
      <c r="AQ66" s="39">
        <f t="shared" si="11"/>
        <v>0</v>
      </c>
      <c r="AR66" s="3">
        <f t="shared" si="14"/>
        <v>68</v>
      </c>
      <c r="AS66" s="40">
        <f t="shared" si="8"/>
        <v>0</v>
      </c>
    </row>
    <row r="67" spans="1:45" s="44" customFormat="1" ht="27" hidden="1" customHeight="1">
      <c r="A67" s="67"/>
      <c r="B67" s="68"/>
      <c r="C67" s="68"/>
      <c r="D67" s="68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7"/>
      <c r="AN67" s="67"/>
      <c r="AO67" s="67"/>
      <c r="AP67" s="67"/>
      <c r="AQ67" s="67"/>
      <c r="AR67" s="67"/>
      <c r="AS67" s="67"/>
    </row>
    <row r="68" spans="1:45" s="44" customFormat="1" ht="114" hidden="1" customHeight="1">
      <c r="A68" s="157" t="s">
        <v>23</v>
      </c>
      <c r="B68" s="157"/>
      <c r="C68" s="157"/>
      <c r="D68" s="157"/>
      <c r="E68" s="154" t="s">
        <v>40</v>
      </c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6"/>
      <c r="AQ68" s="158" t="s">
        <v>20</v>
      </c>
      <c r="AR68" s="158" t="s">
        <v>22</v>
      </c>
      <c r="AS68" s="184" t="s">
        <v>21</v>
      </c>
    </row>
    <row r="69" spans="1:45" s="2" customFormat="1" hidden="1">
      <c r="A69" s="135" t="s">
        <v>0</v>
      </c>
      <c r="B69" s="137"/>
      <c r="C69" s="132" t="s">
        <v>64</v>
      </c>
      <c r="D69" s="23" t="s">
        <v>18</v>
      </c>
      <c r="E69" s="144" t="s">
        <v>1</v>
      </c>
      <c r="F69" s="144"/>
      <c r="G69" s="144"/>
      <c r="H69" s="144"/>
      <c r="I69" s="144" t="s">
        <v>2</v>
      </c>
      <c r="J69" s="144"/>
      <c r="K69" s="144"/>
      <c r="L69" s="144"/>
      <c r="M69" s="144" t="s">
        <v>3</v>
      </c>
      <c r="N69" s="144"/>
      <c r="O69" s="144"/>
      <c r="P69" s="144"/>
      <c r="Q69" s="144" t="s">
        <v>4</v>
      </c>
      <c r="R69" s="144"/>
      <c r="S69" s="144"/>
      <c r="T69" s="144"/>
      <c r="U69" s="144" t="s">
        <v>5</v>
      </c>
      <c r="V69" s="144"/>
      <c r="W69" s="144"/>
      <c r="X69" s="144" t="s">
        <v>6</v>
      </c>
      <c r="Y69" s="144"/>
      <c r="Z69" s="144"/>
      <c r="AA69" s="144"/>
      <c r="AB69" s="144" t="s">
        <v>7</v>
      </c>
      <c r="AC69" s="144"/>
      <c r="AD69" s="144"/>
      <c r="AE69" s="144" t="s">
        <v>8</v>
      </c>
      <c r="AF69" s="144"/>
      <c r="AG69" s="144"/>
      <c r="AH69" s="144"/>
      <c r="AI69" s="144"/>
      <c r="AJ69" s="144" t="s">
        <v>9</v>
      </c>
      <c r="AK69" s="144"/>
      <c r="AL69" s="144"/>
      <c r="AM69" s="144" t="s">
        <v>10</v>
      </c>
      <c r="AN69" s="144"/>
      <c r="AO69" s="144"/>
      <c r="AP69" s="144"/>
      <c r="AQ69" s="158"/>
      <c r="AR69" s="158"/>
      <c r="AS69" s="184"/>
    </row>
    <row r="70" spans="1:45" s="2" customFormat="1" ht="16.5" hidden="1" customHeight="1">
      <c r="A70" s="138"/>
      <c r="B70" s="140"/>
      <c r="C70" s="134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58"/>
      <c r="AR70" s="158"/>
      <c r="AS70" s="184"/>
    </row>
    <row r="71" spans="1:45" s="6" customFormat="1" ht="11.25" hidden="1" customHeight="1">
      <c r="A71" s="148" t="s">
        <v>25</v>
      </c>
      <c r="B71" s="132" t="s">
        <v>13</v>
      </c>
      <c r="C71" s="38" t="s">
        <v>81</v>
      </c>
      <c r="D71" s="45"/>
      <c r="E71" s="112"/>
      <c r="F71" s="72" t="s">
        <v>142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72" t="s">
        <v>140</v>
      </c>
      <c r="AL71" s="112"/>
      <c r="AM71" s="42"/>
      <c r="AN71" s="42"/>
      <c r="AO71" s="42"/>
      <c r="AP71" s="42"/>
      <c r="AQ71" s="39">
        <f>COUNTA(E71:AP71)</f>
        <v>2</v>
      </c>
      <c r="AR71" s="3">
        <f>34*5</f>
        <v>170</v>
      </c>
      <c r="AS71" s="40">
        <f>AQ71/AR71</f>
        <v>1.1764705882352941E-2</v>
      </c>
    </row>
    <row r="72" spans="1:45" s="6" customFormat="1" ht="15" hidden="1" customHeight="1">
      <c r="A72" s="149"/>
      <c r="B72" s="133"/>
      <c r="C72" s="38" t="s">
        <v>82</v>
      </c>
      <c r="D72" s="45"/>
      <c r="E72" s="112"/>
      <c r="F72" s="72" t="s">
        <v>142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4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72" t="s">
        <v>140</v>
      </c>
      <c r="AL72" s="112"/>
      <c r="AM72" s="42"/>
      <c r="AN72" s="42"/>
      <c r="AO72" s="42"/>
      <c r="AP72" s="42"/>
      <c r="AQ72" s="39">
        <f>COUNTA(E72:AP72)</f>
        <v>2</v>
      </c>
      <c r="AR72" s="3">
        <f t="shared" ref="AR72:AR74" si="15">34*5</f>
        <v>170</v>
      </c>
      <c r="AS72" s="40">
        <f t="shared" ref="AS72:AS106" si="16">AQ72/AR72</f>
        <v>1.1764705882352941E-2</v>
      </c>
    </row>
    <row r="73" spans="1:45" s="6" customFormat="1" ht="15" hidden="1" customHeight="1">
      <c r="A73" s="149"/>
      <c r="B73" s="133"/>
      <c r="C73" s="111" t="s">
        <v>83</v>
      </c>
      <c r="D73" s="45"/>
      <c r="E73" s="112"/>
      <c r="F73" s="72" t="s">
        <v>142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4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72" t="s">
        <v>140</v>
      </c>
      <c r="AL73" s="112"/>
      <c r="AM73" s="42"/>
      <c r="AN73" s="42"/>
      <c r="AO73" s="42"/>
      <c r="AP73" s="42"/>
      <c r="AQ73" s="39">
        <f>COUNTA(E73:AP73)</f>
        <v>2</v>
      </c>
      <c r="AR73" s="3">
        <f t="shared" si="15"/>
        <v>170</v>
      </c>
      <c r="AS73" s="40">
        <f t="shared" ref="AS73" si="17">AQ73/AR73</f>
        <v>1.1764705882352941E-2</v>
      </c>
    </row>
    <row r="74" spans="1:45" s="6" customFormat="1" ht="12.75" hidden="1" customHeight="1">
      <c r="A74" s="149"/>
      <c r="B74" s="134"/>
      <c r="C74" s="38" t="s">
        <v>145</v>
      </c>
      <c r="D74" s="45"/>
      <c r="E74" s="112"/>
      <c r="F74" s="72" t="s">
        <v>142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4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72" t="s">
        <v>140</v>
      </c>
      <c r="AL74" s="112"/>
      <c r="AM74" s="42"/>
      <c r="AN74" s="42"/>
      <c r="AO74" s="42"/>
      <c r="AP74" s="42"/>
      <c r="AQ74" s="39">
        <f t="shared" ref="AQ74:AQ76" si="18">COUNTA(E74:AP74)</f>
        <v>2</v>
      </c>
      <c r="AR74" s="3">
        <f t="shared" si="15"/>
        <v>170</v>
      </c>
      <c r="AS74" s="40">
        <f t="shared" si="16"/>
        <v>1.1764705882352941E-2</v>
      </c>
    </row>
    <row r="75" spans="1:45" s="6" customFormat="1" ht="15" hidden="1" customHeight="1">
      <c r="A75" s="149"/>
      <c r="B75" s="132" t="s">
        <v>11</v>
      </c>
      <c r="C75" s="111" t="s">
        <v>81</v>
      </c>
      <c r="D75" s="45"/>
      <c r="E75" s="112"/>
      <c r="F75" s="112"/>
      <c r="G75" s="72" t="s">
        <v>142</v>
      </c>
      <c r="H75" s="3"/>
      <c r="I75" s="3"/>
      <c r="J75" s="3"/>
      <c r="K75" s="72" t="s">
        <v>133</v>
      </c>
      <c r="L75" s="3"/>
      <c r="M75" s="3"/>
      <c r="N75" s="3"/>
      <c r="O75" s="3"/>
      <c r="P75" s="3"/>
      <c r="Q75" s="112"/>
      <c r="R75" s="4"/>
      <c r="S75" s="72" t="s">
        <v>140</v>
      </c>
      <c r="T75" s="4"/>
      <c r="U75" s="112"/>
      <c r="V75" s="4"/>
      <c r="W75" s="72" t="s">
        <v>133</v>
      </c>
      <c r="X75" s="112"/>
      <c r="Y75" s="4"/>
      <c r="Z75" s="72" t="s">
        <v>133</v>
      </c>
      <c r="AA75" s="4"/>
      <c r="AB75" s="112"/>
      <c r="AC75" s="4"/>
      <c r="AD75" s="4"/>
      <c r="AE75" s="112"/>
      <c r="AF75" s="112"/>
      <c r="AG75" s="72" t="s">
        <v>133</v>
      </c>
      <c r="AH75" s="4"/>
      <c r="AI75" s="4"/>
      <c r="AJ75" s="112"/>
      <c r="AK75" s="72" t="s">
        <v>140</v>
      </c>
      <c r="AL75" s="4"/>
      <c r="AM75" s="42"/>
      <c r="AN75" s="42"/>
      <c r="AO75" s="42"/>
      <c r="AP75" s="42"/>
      <c r="AQ75" s="39">
        <f t="shared" si="18"/>
        <v>7</v>
      </c>
      <c r="AR75" s="3">
        <f>34*4</f>
        <v>136</v>
      </c>
      <c r="AS75" s="40">
        <f t="shared" si="16"/>
        <v>5.1470588235294115E-2</v>
      </c>
    </row>
    <row r="76" spans="1:45" s="6" customFormat="1" ht="15" hidden="1" customHeight="1">
      <c r="A76" s="149"/>
      <c r="B76" s="133"/>
      <c r="C76" s="111" t="s">
        <v>82</v>
      </c>
      <c r="D76" s="45"/>
      <c r="E76" s="112"/>
      <c r="F76" s="3"/>
      <c r="G76" s="72" t="s">
        <v>142</v>
      </c>
      <c r="H76" s="3"/>
      <c r="I76" s="3"/>
      <c r="J76" s="3"/>
      <c r="K76" s="72" t="s">
        <v>133</v>
      </c>
      <c r="L76" s="3"/>
      <c r="M76" s="3"/>
      <c r="N76" s="3"/>
      <c r="O76" s="3"/>
      <c r="P76" s="3"/>
      <c r="Q76" s="112"/>
      <c r="R76" s="4"/>
      <c r="S76" s="72" t="s">
        <v>140</v>
      </c>
      <c r="T76" s="4"/>
      <c r="U76" s="112"/>
      <c r="V76" s="4"/>
      <c r="W76" s="72" t="s">
        <v>133</v>
      </c>
      <c r="X76" s="112"/>
      <c r="Y76" s="4"/>
      <c r="Z76" s="72" t="s">
        <v>133</v>
      </c>
      <c r="AA76" s="4"/>
      <c r="AB76" s="112"/>
      <c r="AC76" s="4"/>
      <c r="AD76" s="4"/>
      <c r="AE76" s="112"/>
      <c r="AF76" s="112"/>
      <c r="AG76" s="72" t="s">
        <v>133</v>
      </c>
      <c r="AH76" s="4"/>
      <c r="AI76" s="4"/>
      <c r="AJ76" s="112"/>
      <c r="AK76" s="72" t="s">
        <v>140</v>
      </c>
      <c r="AL76" s="4"/>
      <c r="AM76" s="42"/>
      <c r="AN76" s="42"/>
      <c r="AO76" s="42"/>
      <c r="AP76" s="42"/>
      <c r="AQ76" s="39">
        <f t="shared" si="18"/>
        <v>7</v>
      </c>
      <c r="AR76" s="3">
        <f t="shared" ref="AR76:AR82" si="19">34*4</f>
        <v>136</v>
      </c>
      <c r="AS76" s="40">
        <f t="shared" si="16"/>
        <v>5.1470588235294115E-2</v>
      </c>
    </row>
    <row r="77" spans="1:45" s="6" customFormat="1" ht="15" hidden="1" customHeight="1">
      <c r="A77" s="149"/>
      <c r="B77" s="133"/>
      <c r="C77" s="111" t="s">
        <v>83</v>
      </c>
      <c r="D77" s="45"/>
      <c r="E77" s="112"/>
      <c r="F77" s="3"/>
      <c r="G77" s="72" t="s">
        <v>142</v>
      </c>
      <c r="H77" s="3"/>
      <c r="I77" s="3"/>
      <c r="J77" s="3"/>
      <c r="K77" s="72" t="s">
        <v>133</v>
      </c>
      <c r="L77" s="3"/>
      <c r="M77" s="3"/>
      <c r="N77" s="3"/>
      <c r="O77" s="3"/>
      <c r="P77" s="3"/>
      <c r="Q77" s="112"/>
      <c r="R77" s="4"/>
      <c r="S77" s="72" t="s">
        <v>140</v>
      </c>
      <c r="T77" s="4"/>
      <c r="U77" s="112"/>
      <c r="V77" s="4"/>
      <c r="W77" s="72" t="s">
        <v>133</v>
      </c>
      <c r="X77" s="112"/>
      <c r="Y77" s="4"/>
      <c r="Z77" s="72" t="s">
        <v>133</v>
      </c>
      <c r="AA77" s="4"/>
      <c r="AB77" s="112"/>
      <c r="AC77" s="4"/>
      <c r="AD77" s="4"/>
      <c r="AE77" s="112"/>
      <c r="AF77" s="112"/>
      <c r="AG77" s="72" t="s">
        <v>133</v>
      </c>
      <c r="AH77" s="4"/>
      <c r="AI77" s="4"/>
      <c r="AJ77" s="112"/>
      <c r="AK77" s="72" t="s">
        <v>140</v>
      </c>
      <c r="AL77" s="4"/>
      <c r="AM77" s="42"/>
      <c r="AN77" s="42"/>
      <c r="AO77" s="42"/>
      <c r="AP77" s="42"/>
      <c r="AQ77" s="39">
        <f t="shared" ref="AQ77" si="20">COUNTA(E77:AP77)</f>
        <v>7</v>
      </c>
      <c r="AR77" s="3">
        <f t="shared" si="19"/>
        <v>136</v>
      </c>
      <c r="AS77" s="40">
        <f t="shared" ref="AS77" si="21">AQ77/AR77</f>
        <v>5.1470588235294115E-2</v>
      </c>
    </row>
    <row r="78" spans="1:45" s="6" customFormat="1" ht="15" hidden="1" customHeight="1">
      <c r="A78" s="149"/>
      <c r="B78" s="134"/>
      <c r="C78" s="111" t="s">
        <v>145</v>
      </c>
      <c r="D78" s="45"/>
      <c r="E78" s="112"/>
      <c r="F78" s="4"/>
      <c r="G78" s="72" t="s">
        <v>142</v>
      </c>
      <c r="H78" s="3"/>
      <c r="I78" s="4"/>
      <c r="J78" s="4"/>
      <c r="K78" s="72" t="s">
        <v>133</v>
      </c>
      <c r="L78" s="4"/>
      <c r="M78" s="112"/>
      <c r="N78" s="4"/>
      <c r="O78" s="4"/>
      <c r="P78" s="4"/>
      <c r="Q78" s="112"/>
      <c r="R78" s="4"/>
      <c r="S78" s="72" t="s">
        <v>140</v>
      </c>
      <c r="T78" s="4"/>
      <c r="U78" s="112"/>
      <c r="V78" s="4"/>
      <c r="W78" s="72" t="s">
        <v>133</v>
      </c>
      <c r="X78" s="112"/>
      <c r="Y78" s="4"/>
      <c r="Z78" s="72" t="s">
        <v>133</v>
      </c>
      <c r="AA78" s="4"/>
      <c r="AB78" s="3"/>
      <c r="AC78" s="3"/>
      <c r="AD78" s="3"/>
      <c r="AE78" s="112"/>
      <c r="AF78" s="112"/>
      <c r="AG78" s="72" t="s">
        <v>133</v>
      </c>
      <c r="AH78" s="4"/>
      <c r="AI78" s="4"/>
      <c r="AJ78" s="112"/>
      <c r="AK78" s="72" t="s">
        <v>140</v>
      </c>
      <c r="AL78" s="4"/>
      <c r="AM78" s="42"/>
      <c r="AN78" s="42"/>
      <c r="AO78" s="42"/>
      <c r="AP78" s="42"/>
      <c r="AQ78" s="39">
        <f>COUNTA(E78:AP78)</f>
        <v>7</v>
      </c>
      <c r="AR78" s="3">
        <f t="shared" si="19"/>
        <v>136</v>
      </c>
      <c r="AS78" s="40">
        <f t="shared" si="16"/>
        <v>5.1470588235294115E-2</v>
      </c>
    </row>
    <row r="79" spans="1:45" s="6" customFormat="1" hidden="1">
      <c r="A79" s="149"/>
      <c r="B79" s="132" t="s">
        <v>16</v>
      </c>
      <c r="C79" s="111" t="s">
        <v>81</v>
      </c>
      <c r="D79" s="45"/>
      <c r="E79" s="112"/>
      <c r="F79" s="4"/>
      <c r="G79" s="72" t="s">
        <v>142</v>
      </c>
      <c r="H79" s="3"/>
      <c r="I79" s="4"/>
      <c r="J79" s="4"/>
      <c r="K79" s="72" t="s">
        <v>133</v>
      </c>
      <c r="L79" s="4"/>
      <c r="M79" s="112"/>
      <c r="N79" s="4"/>
      <c r="O79" s="4"/>
      <c r="P79" s="4"/>
      <c r="Q79" s="112"/>
      <c r="R79" s="4"/>
      <c r="S79" s="72" t="s">
        <v>140</v>
      </c>
      <c r="T79" s="4"/>
      <c r="U79" s="112"/>
      <c r="V79" s="4"/>
      <c r="W79" s="72" t="s">
        <v>133</v>
      </c>
      <c r="X79" s="112"/>
      <c r="Y79" s="4"/>
      <c r="Z79" s="72" t="s">
        <v>133</v>
      </c>
      <c r="AA79" s="4"/>
      <c r="AB79" s="3"/>
      <c r="AC79" s="3"/>
      <c r="AD79" s="3"/>
      <c r="AE79" s="112"/>
      <c r="AF79" s="112"/>
      <c r="AG79" s="72" t="s">
        <v>133</v>
      </c>
      <c r="AH79" s="4"/>
      <c r="AI79" s="4"/>
      <c r="AJ79" s="112"/>
      <c r="AK79" s="72" t="s">
        <v>140</v>
      </c>
      <c r="AL79" s="4"/>
      <c r="AM79" s="42"/>
      <c r="AN79" s="42"/>
      <c r="AO79" s="42"/>
      <c r="AP79" s="42"/>
      <c r="AQ79" s="39">
        <f>COUNTA(E79:AP79)</f>
        <v>7</v>
      </c>
      <c r="AR79" s="3">
        <f t="shared" si="19"/>
        <v>136</v>
      </c>
      <c r="AS79" s="40">
        <f t="shared" si="16"/>
        <v>5.1470588235294115E-2</v>
      </c>
    </row>
    <row r="80" spans="1:45" ht="12.75" hidden="1" customHeight="1">
      <c r="A80" s="149"/>
      <c r="B80" s="133"/>
      <c r="C80" s="111" t="s">
        <v>82</v>
      </c>
      <c r="D80" s="45"/>
      <c r="E80" s="112"/>
      <c r="F80" s="112"/>
      <c r="G80" s="72" t="s">
        <v>142</v>
      </c>
      <c r="H80" s="112"/>
      <c r="I80" s="112"/>
      <c r="J80" s="3"/>
      <c r="K80" s="72" t="s">
        <v>133</v>
      </c>
      <c r="L80" s="112"/>
      <c r="M80" s="112"/>
      <c r="N80" s="112"/>
      <c r="O80" s="112"/>
      <c r="P80" s="112"/>
      <c r="Q80" s="112"/>
      <c r="R80" s="4"/>
      <c r="S80" s="72" t="s">
        <v>140</v>
      </c>
      <c r="T80" s="4"/>
      <c r="U80" s="112"/>
      <c r="V80" s="4"/>
      <c r="W80" s="72" t="s">
        <v>133</v>
      </c>
      <c r="X80" s="112"/>
      <c r="Y80" s="4"/>
      <c r="Z80" s="72" t="s">
        <v>133</v>
      </c>
      <c r="AA80" s="4"/>
      <c r="AB80" s="4"/>
      <c r="AC80" s="4"/>
      <c r="AD80" s="112"/>
      <c r="AE80" s="112"/>
      <c r="AF80" s="112"/>
      <c r="AG80" s="72" t="s">
        <v>133</v>
      </c>
      <c r="AH80" s="3"/>
      <c r="AI80" s="3"/>
      <c r="AJ80" s="3"/>
      <c r="AK80" s="72" t="s">
        <v>140</v>
      </c>
      <c r="AL80" s="4"/>
      <c r="AM80" s="42"/>
      <c r="AN80" s="42"/>
      <c r="AO80" s="42"/>
      <c r="AP80" s="42"/>
      <c r="AQ80" s="39">
        <f t="shared" ref="AQ80:AQ106" si="22">COUNTA(E80:AP80)</f>
        <v>7</v>
      </c>
      <c r="AR80" s="3">
        <f t="shared" si="19"/>
        <v>136</v>
      </c>
      <c r="AS80" s="40">
        <f t="shared" si="16"/>
        <v>5.1470588235294115E-2</v>
      </c>
    </row>
    <row r="81" spans="1:45" ht="12.75" hidden="1" customHeight="1">
      <c r="A81" s="149"/>
      <c r="B81" s="133"/>
      <c r="C81" s="111" t="s">
        <v>83</v>
      </c>
      <c r="D81" s="45"/>
      <c r="E81" s="115"/>
      <c r="F81" s="115"/>
      <c r="G81" s="72" t="s">
        <v>142</v>
      </c>
      <c r="H81" s="115"/>
      <c r="I81" s="117"/>
      <c r="J81" s="3"/>
      <c r="K81" s="72" t="s">
        <v>133</v>
      </c>
      <c r="L81" s="112"/>
      <c r="M81" s="112"/>
      <c r="N81" s="112"/>
      <c r="O81" s="112"/>
      <c r="P81" s="112"/>
      <c r="Q81" s="112"/>
      <c r="R81" s="4"/>
      <c r="S81" s="72" t="s">
        <v>140</v>
      </c>
      <c r="T81" s="4"/>
      <c r="U81" s="112"/>
      <c r="V81" s="4"/>
      <c r="W81" s="72" t="s">
        <v>133</v>
      </c>
      <c r="X81" s="112"/>
      <c r="Y81" s="4"/>
      <c r="Z81" s="72" t="s">
        <v>133</v>
      </c>
      <c r="AA81" s="4"/>
      <c r="AB81" s="4"/>
      <c r="AC81" s="4"/>
      <c r="AD81" s="112"/>
      <c r="AE81" s="112"/>
      <c r="AF81" s="112"/>
      <c r="AG81" s="72" t="s">
        <v>133</v>
      </c>
      <c r="AH81" s="3"/>
      <c r="AI81" s="3"/>
      <c r="AJ81" s="3"/>
      <c r="AK81" s="72" t="s">
        <v>140</v>
      </c>
      <c r="AL81" s="4"/>
      <c r="AM81" s="42"/>
      <c r="AN81" s="42"/>
      <c r="AO81" s="42"/>
      <c r="AP81" s="42"/>
      <c r="AQ81" s="39">
        <f t="shared" ref="AQ81" si="23">COUNTA(E81:AP81)</f>
        <v>7</v>
      </c>
      <c r="AR81" s="3">
        <f t="shared" si="19"/>
        <v>136</v>
      </c>
      <c r="AS81" s="40">
        <f t="shared" ref="AS81" si="24">AQ81/AR81</f>
        <v>5.1470588235294115E-2</v>
      </c>
    </row>
    <row r="82" spans="1:45" ht="12.75" hidden="1" customHeight="1">
      <c r="A82" s="149"/>
      <c r="B82" s="134"/>
      <c r="C82" s="111" t="s">
        <v>145</v>
      </c>
      <c r="D82" s="45"/>
      <c r="E82" s="115"/>
      <c r="F82" s="115"/>
      <c r="G82" s="72" t="s">
        <v>142</v>
      </c>
      <c r="H82" s="116"/>
      <c r="J82" s="112"/>
      <c r="K82" s="72" t="s">
        <v>133</v>
      </c>
      <c r="L82" s="112"/>
      <c r="M82" s="112"/>
      <c r="N82" s="112"/>
      <c r="O82" s="112"/>
      <c r="P82" s="112"/>
      <c r="Q82" s="112"/>
      <c r="R82" s="112"/>
      <c r="S82" s="72" t="s">
        <v>140</v>
      </c>
      <c r="T82" s="112"/>
      <c r="U82" s="112"/>
      <c r="V82" s="112"/>
      <c r="W82" s="72" t="s">
        <v>133</v>
      </c>
      <c r="X82" s="112"/>
      <c r="Y82" s="112"/>
      <c r="Z82" s="72" t="s">
        <v>133</v>
      </c>
      <c r="AA82" s="112"/>
      <c r="AB82" s="112"/>
      <c r="AC82" s="112"/>
      <c r="AD82" s="112"/>
      <c r="AE82" s="112"/>
      <c r="AF82" s="112"/>
      <c r="AG82" s="72" t="s">
        <v>133</v>
      </c>
      <c r="AH82" s="112"/>
      <c r="AI82" s="112"/>
      <c r="AJ82" s="112"/>
      <c r="AK82" s="112"/>
      <c r="AL82" s="112"/>
      <c r="AM82" s="112"/>
      <c r="AN82" s="42"/>
      <c r="AO82" s="42"/>
      <c r="AP82" s="42"/>
      <c r="AQ82" s="39">
        <f t="shared" si="22"/>
        <v>6</v>
      </c>
      <c r="AR82" s="3">
        <f t="shared" si="19"/>
        <v>136</v>
      </c>
      <c r="AS82" s="40">
        <f t="shared" si="16"/>
        <v>4.4117647058823532E-2</v>
      </c>
    </row>
    <row r="83" spans="1:45" ht="12.75" hidden="1" customHeight="1">
      <c r="A83" s="149"/>
      <c r="B83" s="132" t="s">
        <v>17</v>
      </c>
      <c r="C83" s="111" t="s">
        <v>81</v>
      </c>
      <c r="D83" s="45"/>
      <c r="E83" s="3"/>
      <c r="F83" s="3"/>
      <c r="G83" s="3"/>
      <c r="H83" s="3"/>
      <c r="I83" s="112"/>
      <c r="J83" s="4"/>
      <c r="K83" s="4"/>
      <c r="L83" s="72" t="s">
        <v>133</v>
      </c>
      <c r="M83" s="112"/>
      <c r="N83" s="4"/>
      <c r="O83" s="72" t="s">
        <v>133</v>
      </c>
      <c r="P83" s="4"/>
      <c r="Q83" s="112"/>
      <c r="R83" s="112"/>
      <c r="S83" s="112"/>
      <c r="T83" s="112"/>
      <c r="U83" s="112"/>
      <c r="V83" s="4"/>
      <c r="W83" s="4"/>
      <c r="X83" s="112"/>
      <c r="Y83" s="72" t="s">
        <v>133</v>
      </c>
      <c r="Z83" s="4"/>
      <c r="AA83" s="4"/>
      <c r="AB83" s="4"/>
      <c r="AC83" s="72" t="s">
        <v>133</v>
      </c>
      <c r="AD83" s="112"/>
      <c r="AE83" s="112"/>
      <c r="AF83" s="112"/>
      <c r="AG83" s="72" t="s">
        <v>133</v>
      </c>
      <c r="AH83" s="3"/>
      <c r="AI83" s="3"/>
      <c r="AJ83" s="4"/>
      <c r="AK83" s="4"/>
      <c r="AL83" s="4"/>
      <c r="AM83" s="42"/>
      <c r="AN83" s="42"/>
      <c r="AO83" s="42"/>
      <c r="AP83" s="42"/>
      <c r="AQ83" s="39">
        <f t="shared" si="22"/>
        <v>5</v>
      </c>
      <c r="AR83" s="3">
        <f>34*2</f>
        <v>68</v>
      </c>
      <c r="AS83" s="40">
        <f t="shared" si="16"/>
        <v>7.3529411764705885E-2</v>
      </c>
    </row>
    <row r="84" spans="1:45" ht="12.75" hidden="1" customHeight="1">
      <c r="A84" s="149"/>
      <c r="B84" s="133"/>
      <c r="C84" s="111" t="s">
        <v>82</v>
      </c>
      <c r="D84" s="45"/>
      <c r="E84" s="3"/>
      <c r="F84" s="3"/>
      <c r="G84" s="3"/>
      <c r="H84" s="3"/>
      <c r="I84" s="112"/>
      <c r="J84" s="4"/>
      <c r="K84" s="4"/>
      <c r="L84" s="72" t="s">
        <v>133</v>
      </c>
      <c r="M84" s="112"/>
      <c r="N84" s="4"/>
      <c r="O84" s="72" t="s">
        <v>133</v>
      </c>
      <c r="P84" s="4"/>
      <c r="Q84" s="112"/>
      <c r="R84" s="112"/>
      <c r="S84" s="112"/>
      <c r="T84" s="112"/>
      <c r="U84" s="112"/>
      <c r="V84" s="4"/>
      <c r="W84" s="4"/>
      <c r="X84" s="112"/>
      <c r="Y84" s="72" t="s">
        <v>133</v>
      </c>
      <c r="Z84" s="4"/>
      <c r="AA84" s="4"/>
      <c r="AB84" s="4"/>
      <c r="AC84" s="72" t="s">
        <v>133</v>
      </c>
      <c r="AD84" s="112"/>
      <c r="AE84" s="112"/>
      <c r="AF84" s="112"/>
      <c r="AG84" s="72" t="s">
        <v>133</v>
      </c>
      <c r="AH84" s="3"/>
      <c r="AI84" s="3"/>
      <c r="AJ84" s="4"/>
      <c r="AK84" s="4"/>
      <c r="AL84" s="4"/>
      <c r="AM84" s="42"/>
      <c r="AN84" s="42"/>
      <c r="AO84" s="42"/>
      <c r="AP84" s="42"/>
      <c r="AQ84" s="39">
        <f t="shared" si="22"/>
        <v>5</v>
      </c>
      <c r="AR84" s="3">
        <f t="shared" ref="AR84:AR90" si="25">34*2</f>
        <v>68</v>
      </c>
      <c r="AS84" s="40">
        <f t="shared" si="16"/>
        <v>7.3529411764705885E-2</v>
      </c>
    </row>
    <row r="85" spans="1:45" ht="12.75" hidden="1" customHeight="1">
      <c r="A85" s="149"/>
      <c r="B85" s="133"/>
      <c r="C85" s="111" t="s">
        <v>83</v>
      </c>
      <c r="D85" s="45"/>
      <c r="E85" s="3"/>
      <c r="F85" s="3"/>
      <c r="G85" s="3"/>
      <c r="H85" s="3"/>
      <c r="I85" s="112"/>
      <c r="J85" s="4"/>
      <c r="K85" s="4"/>
      <c r="L85" s="72" t="s">
        <v>133</v>
      </c>
      <c r="M85" s="112"/>
      <c r="N85" s="4"/>
      <c r="O85" s="72" t="s">
        <v>133</v>
      </c>
      <c r="P85" s="4"/>
      <c r="Q85" s="112"/>
      <c r="R85" s="112"/>
      <c r="S85" s="112"/>
      <c r="T85" s="112"/>
      <c r="U85" s="112"/>
      <c r="V85" s="4"/>
      <c r="W85" s="4"/>
      <c r="X85" s="112"/>
      <c r="Y85" s="72" t="s">
        <v>133</v>
      </c>
      <c r="Z85" s="4"/>
      <c r="AA85" s="4"/>
      <c r="AB85" s="4"/>
      <c r="AC85" s="72" t="s">
        <v>133</v>
      </c>
      <c r="AD85" s="112"/>
      <c r="AE85" s="112"/>
      <c r="AF85" s="112"/>
      <c r="AG85" s="72" t="s">
        <v>133</v>
      </c>
      <c r="AH85" s="3"/>
      <c r="AI85" s="3"/>
      <c r="AJ85" s="4"/>
      <c r="AK85" s="4"/>
      <c r="AL85" s="4"/>
      <c r="AM85" s="42"/>
      <c r="AN85" s="42"/>
      <c r="AO85" s="42"/>
      <c r="AP85" s="42"/>
      <c r="AQ85" s="39">
        <f t="shared" ref="AQ85" si="26">COUNTA(E85:AP85)</f>
        <v>5</v>
      </c>
      <c r="AR85" s="3">
        <f t="shared" si="25"/>
        <v>68</v>
      </c>
      <c r="AS85" s="40">
        <f t="shared" ref="AS85" si="27">AQ85/AR85</f>
        <v>7.3529411764705885E-2</v>
      </c>
    </row>
    <row r="86" spans="1:45" ht="12.75" hidden="1" customHeight="1">
      <c r="A86" s="149"/>
      <c r="B86" s="134"/>
      <c r="C86" s="111" t="s">
        <v>145</v>
      </c>
      <c r="D86" s="45"/>
      <c r="E86" s="4"/>
      <c r="F86" s="4"/>
      <c r="G86" s="4"/>
      <c r="H86" s="4"/>
      <c r="I86" s="112"/>
      <c r="J86" s="4"/>
      <c r="K86" s="4"/>
      <c r="L86" s="72" t="s">
        <v>133</v>
      </c>
      <c r="M86" s="112"/>
      <c r="N86" s="4"/>
      <c r="O86" s="72" t="s">
        <v>133</v>
      </c>
      <c r="P86" s="4"/>
      <c r="Q86" s="112"/>
      <c r="R86" s="112"/>
      <c r="S86" s="112"/>
      <c r="T86" s="112"/>
      <c r="U86" s="112"/>
      <c r="V86" s="4"/>
      <c r="W86" s="4"/>
      <c r="X86" s="112"/>
      <c r="Y86" s="72" t="s">
        <v>133</v>
      </c>
      <c r="Z86" s="4"/>
      <c r="AA86" s="4"/>
      <c r="AB86" s="4"/>
      <c r="AC86" s="72" t="s">
        <v>133</v>
      </c>
      <c r="AD86" s="112"/>
      <c r="AE86" s="112"/>
      <c r="AF86" s="112"/>
      <c r="AG86" s="72" t="s">
        <v>133</v>
      </c>
      <c r="AH86" s="3"/>
      <c r="AI86" s="3"/>
      <c r="AJ86" s="4"/>
      <c r="AK86" s="4"/>
      <c r="AL86" s="4"/>
      <c r="AM86" s="42"/>
      <c r="AN86" s="42"/>
      <c r="AO86" s="42"/>
      <c r="AP86" s="42"/>
      <c r="AQ86" s="39">
        <f t="shared" si="22"/>
        <v>5</v>
      </c>
      <c r="AR86" s="3">
        <f t="shared" si="25"/>
        <v>68</v>
      </c>
      <c r="AS86" s="40">
        <f t="shared" si="16"/>
        <v>7.3529411764705885E-2</v>
      </c>
    </row>
    <row r="87" spans="1:45" ht="12.75" hidden="1" customHeight="1">
      <c r="A87" s="149"/>
      <c r="B87" s="150" t="s">
        <v>77</v>
      </c>
      <c r="C87" s="111" t="s">
        <v>81</v>
      </c>
      <c r="D87" s="45"/>
      <c r="E87" s="112"/>
      <c r="F87" s="4"/>
      <c r="G87" s="4"/>
      <c r="H87" s="4"/>
      <c r="I87" s="72" t="s">
        <v>142</v>
      </c>
      <c r="J87" s="4"/>
      <c r="K87" s="4"/>
      <c r="L87" s="4"/>
      <c r="M87" s="112"/>
      <c r="N87" s="4"/>
      <c r="O87" s="4"/>
      <c r="P87" s="4"/>
      <c r="Q87" s="4"/>
      <c r="R87" s="4"/>
      <c r="S87" s="112"/>
      <c r="T87" s="112"/>
      <c r="U87" s="112"/>
      <c r="V87" s="4"/>
      <c r="W87" s="4"/>
      <c r="X87" s="72" t="s">
        <v>133</v>
      </c>
      <c r="Y87" s="4"/>
      <c r="Z87" s="4"/>
      <c r="AA87" s="4"/>
      <c r="AB87" s="4"/>
      <c r="AC87" s="4"/>
      <c r="AD87" s="4"/>
      <c r="AE87" s="112"/>
      <c r="AF87" s="112"/>
      <c r="AG87" s="3"/>
      <c r="AH87" s="3"/>
      <c r="AI87" s="3"/>
      <c r="AJ87" s="3"/>
      <c r="AK87" s="4"/>
      <c r="AL87" s="72" t="s">
        <v>140</v>
      </c>
      <c r="AM87" s="42"/>
      <c r="AN87" s="42"/>
      <c r="AO87" s="42"/>
      <c r="AP87" s="42"/>
      <c r="AQ87" s="39">
        <f t="shared" si="22"/>
        <v>3</v>
      </c>
      <c r="AR87" s="3">
        <f t="shared" si="25"/>
        <v>68</v>
      </c>
      <c r="AS87" s="40">
        <f t="shared" si="16"/>
        <v>4.4117647058823532E-2</v>
      </c>
    </row>
    <row r="88" spans="1:45" ht="12.75" hidden="1" customHeight="1">
      <c r="A88" s="149"/>
      <c r="B88" s="151"/>
      <c r="C88" s="111" t="s">
        <v>82</v>
      </c>
      <c r="D88" s="45"/>
      <c r="E88" s="112"/>
      <c r="F88" s="4"/>
      <c r="G88" s="4"/>
      <c r="H88" s="4"/>
      <c r="I88" s="72" t="s">
        <v>142</v>
      </c>
      <c r="J88" s="4"/>
      <c r="K88" s="4"/>
      <c r="L88" s="4"/>
      <c r="M88" s="112"/>
      <c r="N88" s="4"/>
      <c r="O88" s="4"/>
      <c r="P88" s="4"/>
      <c r="Q88" s="112"/>
      <c r="R88" s="4"/>
      <c r="S88" s="112"/>
      <c r="T88" s="112"/>
      <c r="U88" s="112"/>
      <c r="V88" s="4"/>
      <c r="W88" s="4"/>
      <c r="X88" s="72" t="s">
        <v>133</v>
      </c>
      <c r="Y88" s="4"/>
      <c r="Z88" s="4"/>
      <c r="AA88" s="4"/>
      <c r="AB88" s="112"/>
      <c r="AC88" s="4"/>
      <c r="AD88" s="3"/>
      <c r="AE88" s="112"/>
      <c r="AF88" s="112"/>
      <c r="AG88" s="4"/>
      <c r="AH88" s="4"/>
      <c r="AI88" s="3"/>
      <c r="AJ88" s="112"/>
      <c r="AK88" s="4"/>
      <c r="AL88" s="72" t="s">
        <v>140</v>
      </c>
      <c r="AM88" s="42"/>
      <c r="AN88" s="42"/>
      <c r="AO88" s="42"/>
      <c r="AP88" s="42"/>
      <c r="AQ88" s="39">
        <f t="shared" si="22"/>
        <v>3</v>
      </c>
      <c r="AR88" s="3">
        <f t="shared" si="25"/>
        <v>68</v>
      </c>
      <c r="AS88" s="40">
        <f t="shared" si="16"/>
        <v>4.4117647058823532E-2</v>
      </c>
    </row>
    <row r="89" spans="1:45" ht="12.75" hidden="1" customHeight="1">
      <c r="A89" s="149"/>
      <c r="B89" s="151"/>
      <c r="C89" s="111" t="s">
        <v>83</v>
      </c>
      <c r="D89" s="45"/>
      <c r="E89" s="112"/>
      <c r="F89" s="4"/>
      <c r="G89" s="4"/>
      <c r="H89" s="4"/>
      <c r="I89" s="72" t="s">
        <v>142</v>
      </c>
      <c r="J89" s="4"/>
      <c r="K89" s="4"/>
      <c r="L89" s="4"/>
      <c r="M89" s="112"/>
      <c r="N89" s="4"/>
      <c r="O89" s="4"/>
      <c r="P89" s="4"/>
      <c r="Q89" s="112"/>
      <c r="R89" s="4"/>
      <c r="S89" s="112"/>
      <c r="T89" s="112"/>
      <c r="U89" s="112"/>
      <c r="V89" s="4"/>
      <c r="W89" s="4"/>
      <c r="X89" s="72" t="s">
        <v>133</v>
      </c>
      <c r="Y89" s="4"/>
      <c r="Z89" s="4"/>
      <c r="AA89" s="4"/>
      <c r="AB89" s="112"/>
      <c r="AC89" s="4"/>
      <c r="AD89" s="3"/>
      <c r="AE89" s="112"/>
      <c r="AF89" s="112"/>
      <c r="AG89" s="4"/>
      <c r="AH89" s="4"/>
      <c r="AI89" s="3"/>
      <c r="AJ89" s="112"/>
      <c r="AK89" s="4"/>
      <c r="AL89" s="72" t="s">
        <v>140</v>
      </c>
      <c r="AM89" s="42"/>
      <c r="AN89" s="42"/>
      <c r="AO89" s="42"/>
      <c r="AP89" s="42"/>
      <c r="AQ89" s="39">
        <f t="shared" ref="AQ89" si="28">COUNTA(E89:AP89)</f>
        <v>3</v>
      </c>
      <c r="AR89" s="3">
        <f t="shared" si="25"/>
        <v>68</v>
      </c>
      <c r="AS89" s="40">
        <f t="shared" ref="AS89" si="29">AQ89/AR89</f>
        <v>4.4117647058823532E-2</v>
      </c>
    </row>
    <row r="90" spans="1:45" ht="12.75" hidden="1" customHeight="1">
      <c r="A90" s="149"/>
      <c r="B90" s="152"/>
      <c r="C90" s="111" t="s">
        <v>145</v>
      </c>
      <c r="D90" s="45"/>
      <c r="E90" s="112"/>
      <c r="F90" s="4"/>
      <c r="G90" s="4"/>
      <c r="H90" s="4"/>
      <c r="I90" s="72" t="s">
        <v>142</v>
      </c>
      <c r="J90" s="4"/>
      <c r="K90" s="4"/>
      <c r="L90" s="4"/>
      <c r="M90" s="112"/>
      <c r="N90" s="4"/>
      <c r="O90" s="4"/>
      <c r="P90" s="4"/>
      <c r="Q90" s="112"/>
      <c r="R90" s="4"/>
      <c r="S90" s="112"/>
      <c r="T90" s="112"/>
      <c r="U90" s="112"/>
      <c r="V90" s="4"/>
      <c r="W90" s="4"/>
      <c r="X90" s="72" t="s">
        <v>133</v>
      </c>
      <c r="Y90" s="4"/>
      <c r="Z90" s="4"/>
      <c r="AA90" s="4"/>
      <c r="AB90" s="112"/>
      <c r="AC90" s="4"/>
      <c r="AD90" s="3"/>
      <c r="AE90" s="112"/>
      <c r="AF90" s="112"/>
      <c r="AG90" s="4"/>
      <c r="AH90" s="4"/>
      <c r="AI90" s="3"/>
      <c r="AJ90" s="112"/>
      <c r="AK90" s="4"/>
      <c r="AL90" s="72" t="s">
        <v>140</v>
      </c>
      <c r="AM90" s="42"/>
      <c r="AN90" s="42"/>
      <c r="AO90" s="42"/>
      <c r="AP90" s="42"/>
      <c r="AQ90" s="39">
        <f t="shared" si="22"/>
        <v>3</v>
      </c>
      <c r="AR90" s="3">
        <f t="shared" si="25"/>
        <v>68</v>
      </c>
      <c r="AS90" s="40">
        <f t="shared" si="16"/>
        <v>4.4117647058823532E-2</v>
      </c>
    </row>
    <row r="91" spans="1:45" ht="12.75" hidden="1" customHeight="1">
      <c r="A91" s="149"/>
      <c r="B91" s="132" t="s">
        <v>53</v>
      </c>
      <c r="C91" s="111" t="s">
        <v>81</v>
      </c>
      <c r="D91" s="45"/>
      <c r="E91" s="112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2"/>
      <c r="AO91" s="42"/>
      <c r="AP91" s="42"/>
      <c r="AQ91" s="39">
        <f t="shared" si="22"/>
        <v>0</v>
      </c>
      <c r="AR91" s="3">
        <f>34*1</f>
        <v>34</v>
      </c>
      <c r="AS91" s="40">
        <f t="shared" si="16"/>
        <v>0</v>
      </c>
    </row>
    <row r="92" spans="1:45" ht="12.75" hidden="1" customHeight="1">
      <c r="A92" s="149"/>
      <c r="B92" s="133"/>
      <c r="C92" s="111" t="s">
        <v>82</v>
      </c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42"/>
      <c r="AN92" s="42"/>
      <c r="AO92" s="42"/>
      <c r="AP92" s="42"/>
      <c r="AQ92" s="39">
        <f t="shared" si="22"/>
        <v>0</v>
      </c>
      <c r="AR92" s="3">
        <f t="shared" ref="AR92:AR102" si="30">34*1</f>
        <v>34</v>
      </c>
      <c r="AS92" s="40">
        <f t="shared" si="16"/>
        <v>0</v>
      </c>
    </row>
    <row r="93" spans="1:45" ht="12.75" hidden="1" customHeight="1">
      <c r="A93" s="149"/>
      <c r="B93" s="133"/>
      <c r="C93" s="111" t="s">
        <v>83</v>
      </c>
      <c r="D93" s="26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42"/>
      <c r="AN93" s="42"/>
      <c r="AO93" s="42"/>
      <c r="AP93" s="42"/>
      <c r="AQ93" s="39">
        <f t="shared" ref="AQ93:AQ100" si="31">COUNTA(E93:AP93)</f>
        <v>0</v>
      </c>
      <c r="AR93" s="3">
        <f t="shared" si="30"/>
        <v>34</v>
      </c>
      <c r="AS93" s="40">
        <f t="shared" ref="AS93:AS100" si="32">AQ93/AR93</f>
        <v>0</v>
      </c>
    </row>
    <row r="94" spans="1:45" ht="15.75" hidden="1" customHeight="1">
      <c r="A94" s="149"/>
      <c r="B94" s="134"/>
      <c r="C94" s="111" t="s">
        <v>145</v>
      </c>
      <c r="D94" s="46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39">
        <f t="shared" si="31"/>
        <v>0</v>
      </c>
      <c r="AR94" s="3">
        <f t="shared" si="30"/>
        <v>34</v>
      </c>
      <c r="AS94" s="40">
        <f t="shared" si="32"/>
        <v>0</v>
      </c>
    </row>
    <row r="95" spans="1:45" ht="12.75" hidden="1" customHeight="1">
      <c r="A95" s="149"/>
      <c r="B95" s="132" t="s">
        <v>54</v>
      </c>
      <c r="C95" s="111" t="s">
        <v>81</v>
      </c>
      <c r="D95" s="41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39">
        <f t="shared" si="31"/>
        <v>0</v>
      </c>
      <c r="AR95" s="3">
        <f t="shared" si="30"/>
        <v>34</v>
      </c>
      <c r="AS95" s="40">
        <f t="shared" si="32"/>
        <v>0</v>
      </c>
    </row>
    <row r="96" spans="1:45" ht="12.75" hidden="1" customHeight="1">
      <c r="A96" s="149"/>
      <c r="B96" s="133"/>
      <c r="C96" s="111" t="s">
        <v>82</v>
      </c>
      <c r="D96" s="41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39">
        <f t="shared" si="31"/>
        <v>0</v>
      </c>
      <c r="AR96" s="3">
        <f t="shared" si="30"/>
        <v>34</v>
      </c>
      <c r="AS96" s="40">
        <f t="shared" si="32"/>
        <v>0</v>
      </c>
    </row>
    <row r="97" spans="1:45" ht="14.25" hidden="1" customHeight="1">
      <c r="A97" s="149"/>
      <c r="B97" s="133"/>
      <c r="C97" s="111" t="s">
        <v>83</v>
      </c>
      <c r="D97" s="4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39">
        <f t="shared" si="31"/>
        <v>0</v>
      </c>
      <c r="AR97" s="3">
        <f t="shared" si="30"/>
        <v>34</v>
      </c>
      <c r="AS97" s="40">
        <f t="shared" si="32"/>
        <v>0</v>
      </c>
    </row>
    <row r="98" spans="1:45" s="2" customFormat="1" ht="11.25" hidden="1" customHeight="1">
      <c r="A98" s="149"/>
      <c r="B98" s="134"/>
      <c r="C98" s="111" t="s">
        <v>145</v>
      </c>
      <c r="D98" s="45"/>
      <c r="E98" s="26"/>
      <c r="F98" s="26"/>
      <c r="G98" s="27"/>
      <c r="H98" s="26"/>
      <c r="I98" s="26"/>
      <c r="J98" s="44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42"/>
      <c r="AN98" s="42"/>
      <c r="AO98" s="42"/>
      <c r="AP98" s="42"/>
      <c r="AQ98" s="39">
        <f t="shared" si="31"/>
        <v>0</v>
      </c>
      <c r="AR98" s="3">
        <f t="shared" si="30"/>
        <v>34</v>
      </c>
      <c r="AS98" s="40">
        <f t="shared" si="32"/>
        <v>0</v>
      </c>
    </row>
    <row r="99" spans="1:45" s="2" customFormat="1" ht="15" hidden="1" customHeight="1">
      <c r="A99" s="149"/>
      <c r="B99" s="132" t="s">
        <v>55</v>
      </c>
      <c r="C99" s="111" t="s">
        <v>81</v>
      </c>
      <c r="D99" s="45"/>
      <c r="E99" s="26"/>
      <c r="F99" s="26"/>
      <c r="G99" s="26"/>
      <c r="H99" s="27"/>
      <c r="I99" s="44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42"/>
      <c r="AN99" s="42"/>
      <c r="AO99" s="42"/>
      <c r="AP99" s="42"/>
      <c r="AQ99" s="39">
        <f t="shared" si="31"/>
        <v>0</v>
      </c>
      <c r="AR99" s="3">
        <f t="shared" si="30"/>
        <v>34</v>
      </c>
      <c r="AS99" s="40">
        <f t="shared" si="32"/>
        <v>0</v>
      </c>
    </row>
    <row r="100" spans="1:45" s="2" customFormat="1" ht="15" hidden="1" customHeight="1">
      <c r="A100" s="149"/>
      <c r="B100" s="133"/>
      <c r="C100" s="111" t="s">
        <v>82</v>
      </c>
      <c r="D100" s="45"/>
      <c r="E100" s="26"/>
      <c r="F100" s="26"/>
      <c r="G100" s="26"/>
      <c r="H100" s="118"/>
      <c r="I100" s="44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42"/>
      <c r="AN100" s="42"/>
      <c r="AO100" s="42"/>
      <c r="AP100" s="42"/>
      <c r="AQ100" s="39">
        <f t="shared" si="31"/>
        <v>0</v>
      </c>
      <c r="AR100" s="3">
        <f t="shared" si="30"/>
        <v>34</v>
      </c>
      <c r="AS100" s="40">
        <f t="shared" si="32"/>
        <v>0</v>
      </c>
    </row>
    <row r="101" spans="1:45" s="6" customFormat="1" ht="13.5" hidden="1" customHeight="1">
      <c r="A101" s="149"/>
      <c r="B101" s="133"/>
      <c r="C101" s="111" t="s">
        <v>83</v>
      </c>
      <c r="D101" s="45"/>
      <c r="E101" s="26"/>
      <c r="F101" s="27"/>
      <c r="G101" s="27"/>
      <c r="H101" s="44"/>
      <c r="I101" s="26"/>
      <c r="J101" s="27"/>
      <c r="K101" s="27"/>
      <c r="L101" s="27"/>
      <c r="M101" s="26"/>
      <c r="N101" s="27"/>
      <c r="O101" s="27"/>
      <c r="P101" s="27"/>
      <c r="Q101" s="26"/>
      <c r="R101" s="27"/>
      <c r="S101" s="27"/>
      <c r="T101" s="27"/>
      <c r="U101" s="26"/>
      <c r="V101" s="27"/>
      <c r="W101" s="27"/>
      <c r="X101" s="26"/>
      <c r="Y101" s="27"/>
      <c r="Z101" s="27"/>
      <c r="AA101" s="27"/>
      <c r="AB101" s="26"/>
      <c r="AC101" s="27"/>
      <c r="AD101" s="27"/>
      <c r="AE101" s="26"/>
      <c r="AF101" s="26"/>
      <c r="AG101" s="27"/>
      <c r="AH101" s="27"/>
      <c r="AI101" s="27"/>
      <c r="AJ101" s="26"/>
      <c r="AK101" s="27"/>
      <c r="AL101" s="27"/>
      <c r="AM101" s="42"/>
      <c r="AN101" s="42"/>
      <c r="AO101" s="42"/>
      <c r="AP101" s="42"/>
      <c r="AQ101" s="39">
        <f t="shared" si="22"/>
        <v>0</v>
      </c>
      <c r="AR101" s="3">
        <f t="shared" si="30"/>
        <v>34</v>
      </c>
      <c r="AS101" s="40">
        <f t="shared" si="16"/>
        <v>0</v>
      </c>
    </row>
    <row r="102" spans="1:45" s="6" customFormat="1" ht="15" hidden="1" customHeight="1">
      <c r="A102" s="149"/>
      <c r="B102" s="134"/>
      <c r="C102" s="111" t="s">
        <v>145</v>
      </c>
      <c r="D102" s="45"/>
      <c r="E102" s="26"/>
      <c r="F102" s="27"/>
      <c r="G102" s="44"/>
      <c r="H102" s="27"/>
      <c r="I102" s="26"/>
      <c r="J102" s="27"/>
      <c r="K102" s="27"/>
      <c r="L102" s="27"/>
      <c r="M102" s="26"/>
      <c r="N102" s="27"/>
      <c r="O102" s="27"/>
      <c r="P102" s="27"/>
      <c r="Q102" s="26"/>
      <c r="R102" s="27"/>
      <c r="S102" s="27"/>
      <c r="T102" s="27"/>
      <c r="U102" s="26"/>
      <c r="V102" s="27"/>
      <c r="W102" s="27"/>
      <c r="X102" s="26"/>
      <c r="Y102" s="27"/>
      <c r="Z102" s="27"/>
      <c r="AA102" s="27"/>
      <c r="AB102" s="26"/>
      <c r="AC102" s="27"/>
      <c r="AD102" s="27"/>
      <c r="AE102" s="26"/>
      <c r="AF102" s="26"/>
      <c r="AG102" s="27"/>
      <c r="AH102" s="27"/>
      <c r="AI102" s="27"/>
      <c r="AJ102" s="26"/>
      <c r="AK102" s="27"/>
      <c r="AL102" s="27"/>
      <c r="AM102" s="42"/>
      <c r="AN102" s="42"/>
      <c r="AO102" s="42"/>
      <c r="AP102" s="42"/>
      <c r="AQ102" s="39">
        <f t="shared" si="22"/>
        <v>0</v>
      </c>
      <c r="AR102" s="3">
        <f t="shared" si="30"/>
        <v>34</v>
      </c>
      <c r="AS102" s="40">
        <f t="shared" si="16"/>
        <v>0</v>
      </c>
    </row>
    <row r="103" spans="1:45" s="6" customFormat="1" ht="15" hidden="1" customHeight="1">
      <c r="A103" s="149"/>
      <c r="B103" s="144" t="s">
        <v>75</v>
      </c>
      <c r="C103" s="111" t="s">
        <v>81</v>
      </c>
      <c r="D103" s="45"/>
      <c r="E103" s="26"/>
      <c r="F103" s="27"/>
      <c r="G103" s="27"/>
      <c r="H103" s="44"/>
      <c r="I103" s="27"/>
      <c r="J103" s="27"/>
      <c r="K103" s="27"/>
      <c r="L103" s="27"/>
      <c r="M103" s="26"/>
      <c r="N103" s="27"/>
      <c r="O103" s="27"/>
      <c r="P103" s="27"/>
      <c r="Q103" s="26"/>
      <c r="R103" s="27"/>
      <c r="S103" s="27"/>
      <c r="T103" s="27"/>
      <c r="U103" s="26"/>
      <c r="V103" s="27"/>
      <c r="W103" s="27"/>
      <c r="X103" s="26"/>
      <c r="Y103" s="27"/>
      <c r="Z103" s="27"/>
      <c r="AA103" s="27"/>
      <c r="AB103" s="42"/>
      <c r="AC103" s="42"/>
      <c r="AD103" s="42"/>
      <c r="AE103" s="26"/>
      <c r="AF103" s="26"/>
      <c r="AG103" s="27"/>
      <c r="AH103" s="27"/>
      <c r="AI103" s="27"/>
      <c r="AJ103" s="26"/>
      <c r="AK103" s="27"/>
      <c r="AL103" s="27"/>
      <c r="AM103" s="42"/>
      <c r="AN103" s="42"/>
      <c r="AO103" s="42"/>
      <c r="AP103" s="42"/>
      <c r="AQ103" s="39">
        <f t="shared" si="22"/>
        <v>0</v>
      </c>
      <c r="AR103" s="3">
        <f>34*2</f>
        <v>68</v>
      </c>
      <c r="AS103" s="40">
        <f t="shared" si="16"/>
        <v>0</v>
      </c>
    </row>
    <row r="104" spans="1:45" s="6" customFormat="1" ht="15" hidden="1" customHeight="1">
      <c r="A104" s="149"/>
      <c r="B104" s="144"/>
      <c r="C104" s="111" t="s">
        <v>82</v>
      </c>
      <c r="D104" s="45"/>
      <c r="E104" s="26"/>
      <c r="F104" s="27"/>
      <c r="G104" s="27"/>
      <c r="H104" s="44"/>
      <c r="I104" s="27"/>
      <c r="J104" s="27"/>
      <c r="K104" s="27"/>
      <c r="L104" s="27"/>
      <c r="M104" s="26"/>
      <c r="N104" s="27"/>
      <c r="O104" s="27"/>
      <c r="P104" s="27"/>
      <c r="Q104" s="26"/>
      <c r="R104" s="27"/>
      <c r="S104" s="27"/>
      <c r="T104" s="27"/>
      <c r="U104" s="26"/>
      <c r="V104" s="27"/>
      <c r="W104" s="27"/>
      <c r="X104" s="26"/>
      <c r="Y104" s="27"/>
      <c r="Z104" s="27"/>
      <c r="AA104" s="27"/>
      <c r="AB104" s="42"/>
      <c r="AC104" s="42"/>
      <c r="AD104" s="42"/>
      <c r="AE104" s="26"/>
      <c r="AF104" s="26"/>
      <c r="AG104" s="27"/>
      <c r="AH104" s="27"/>
      <c r="AI104" s="27"/>
      <c r="AJ104" s="26"/>
      <c r="AK104" s="27"/>
      <c r="AL104" s="27"/>
      <c r="AM104" s="42"/>
      <c r="AN104" s="42"/>
      <c r="AO104" s="42"/>
      <c r="AP104" s="42"/>
      <c r="AQ104" s="39">
        <f t="shared" ref="AQ104" si="33">COUNTA(E104:AP104)</f>
        <v>0</v>
      </c>
      <c r="AR104" s="3">
        <f>34*2</f>
        <v>68</v>
      </c>
      <c r="AS104" s="40">
        <f t="shared" ref="AS104" si="34">AQ104/AR104</f>
        <v>0</v>
      </c>
    </row>
    <row r="105" spans="1:45" s="6" customFormat="1" ht="15" hidden="1" customHeight="1">
      <c r="A105" s="149"/>
      <c r="B105" s="144"/>
      <c r="C105" s="111" t="s">
        <v>83</v>
      </c>
      <c r="D105" s="45"/>
      <c r="E105" s="26"/>
      <c r="F105" s="27"/>
      <c r="G105" s="27"/>
      <c r="H105" s="27"/>
      <c r="I105" s="26"/>
      <c r="J105" s="27"/>
      <c r="K105" s="27"/>
      <c r="L105" s="27"/>
      <c r="M105" s="26"/>
      <c r="N105" s="27"/>
      <c r="O105" s="27"/>
      <c r="P105" s="27"/>
      <c r="Q105" s="26"/>
      <c r="R105" s="27"/>
      <c r="S105" s="27"/>
      <c r="T105" s="27"/>
      <c r="U105" s="26"/>
      <c r="V105" s="27"/>
      <c r="W105" s="27"/>
      <c r="X105" s="26"/>
      <c r="Y105" s="27"/>
      <c r="Z105" s="27"/>
      <c r="AA105" s="27"/>
      <c r="AB105" s="27"/>
      <c r="AC105" s="27"/>
      <c r="AD105" s="26"/>
      <c r="AE105" s="26"/>
      <c r="AF105" s="26"/>
      <c r="AG105" s="26"/>
      <c r="AH105" s="42"/>
      <c r="AI105" s="42"/>
      <c r="AJ105" s="42"/>
      <c r="AK105" s="27"/>
      <c r="AL105" s="27"/>
      <c r="AM105" s="42"/>
      <c r="AN105" s="42"/>
      <c r="AO105" s="42"/>
      <c r="AP105" s="42"/>
      <c r="AQ105" s="39">
        <f t="shared" si="22"/>
        <v>0</v>
      </c>
      <c r="AR105" s="3">
        <f t="shared" ref="AR105:AR106" si="35">34*2</f>
        <v>68</v>
      </c>
      <c r="AS105" s="40">
        <f t="shared" si="16"/>
        <v>0</v>
      </c>
    </row>
    <row r="106" spans="1:45" s="6" customFormat="1" ht="15" hidden="1" customHeight="1">
      <c r="A106" s="149"/>
      <c r="B106" s="144"/>
      <c r="C106" s="111" t="s">
        <v>145</v>
      </c>
      <c r="D106" s="45"/>
      <c r="E106" s="26"/>
      <c r="F106" s="27"/>
      <c r="G106" s="27"/>
      <c r="H106" s="27"/>
      <c r="I106" s="26"/>
      <c r="J106" s="27"/>
      <c r="K106" s="27"/>
      <c r="L106" s="27"/>
      <c r="M106" s="26"/>
      <c r="N106" s="27"/>
      <c r="O106" s="27"/>
      <c r="P106" s="27"/>
      <c r="Q106" s="26"/>
      <c r="R106" s="27"/>
      <c r="S106" s="27"/>
      <c r="T106" s="27"/>
      <c r="U106" s="26"/>
      <c r="V106" s="27"/>
      <c r="W106" s="27"/>
      <c r="X106" s="26"/>
      <c r="Y106" s="27"/>
      <c r="Z106" s="27"/>
      <c r="AA106" s="27"/>
      <c r="AB106" s="27"/>
      <c r="AC106" s="27"/>
      <c r="AD106" s="26"/>
      <c r="AE106" s="26"/>
      <c r="AF106" s="26"/>
      <c r="AG106" s="26"/>
      <c r="AH106" s="42"/>
      <c r="AI106" s="42"/>
      <c r="AJ106" s="42"/>
      <c r="AK106" s="27"/>
      <c r="AL106" s="27"/>
      <c r="AM106" s="42"/>
      <c r="AN106" s="42"/>
      <c r="AO106" s="42"/>
      <c r="AP106" s="42"/>
      <c r="AQ106" s="39">
        <f t="shared" si="22"/>
        <v>0</v>
      </c>
      <c r="AR106" s="3">
        <f t="shared" si="35"/>
        <v>68</v>
      </c>
      <c r="AS106" s="40">
        <f t="shared" si="16"/>
        <v>0</v>
      </c>
    </row>
    <row r="107" spans="1:45" s="6" customFormat="1" ht="20.25" hidden="1" customHeight="1">
      <c r="A107" s="67"/>
      <c r="B107" s="68"/>
      <c r="C107" s="68"/>
      <c r="D107" s="68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7"/>
      <c r="AN107" s="67"/>
      <c r="AO107" s="67"/>
      <c r="AP107" s="67"/>
      <c r="AQ107" s="67"/>
      <c r="AR107" s="67"/>
      <c r="AS107" s="67"/>
    </row>
    <row r="108" spans="1:45" s="48" customFormat="1" ht="123" hidden="1" customHeight="1">
      <c r="A108" s="157" t="s">
        <v>24</v>
      </c>
      <c r="B108" s="157"/>
      <c r="C108" s="157"/>
      <c r="D108" s="157"/>
      <c r="E108" s="154" t="s">
        <v>40</v>
      </c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6"/>
      <c r="AQ108" s="158" t="s">
        <v>20</v>
      </c>
      <c r="AR108" s="158" t="s">
        <v>22</v>
      </c>
      <c r="AS108" s="184" t="s">
        <v>21</v>
      </c>
    </row>
    <row r="109" spans="1:45" s="48" customFormat="1" hidden="1">
      <c r="A109" s="135" t="s">
        <v>0</v>
      </c>
      <c r="B109" s="137"/>
      <c r="C109" s="132" t="s">
        <v>64</v>
      </c>
      <c r="D109" s="23" t="s">
        <v>18</v>
      </c>
      <c r="E109" s="144" t="s">
        <v>1</v>
      </c>
      <c r="F109" s="144"/>
      <c r="G109" s="144"/>
      <c r="H109" s="144"/>
      <c r="I109" s="144" t="s">
        <v>2</v>
      </c>
      <c r="J109" s="144"/>
      <c r="K109" s="144"/>
      <c r="L109" s="144"/>
      <c r="M109" s="144" t="s">
        <v>3</v>
      </c>
      <c r="N109" s="144"/>
      <c r="O109" s="144"/>
      <c r="P109" s="144"/>
      <c r="Q109" s="144" t="s">
        <v>4</v>
      </c>
      <c r="R109" s="144"/>
      <c r="S109" s="144"/>
      <c r="T109" s="144"/>
      <c r="U109" s="144" t="s">
        <v>5</v>
      </c>
      <c r="V109" s="144"/>
      <c r="W109" s="144"/>
      <c r="X109" s="144" t="s">
        <v>6</v>
      </c>
      <c r="Y109" s="144"/>
      <c r="Z109" s="144"/>
      <c r="AA109" s="144"/>
      <c r="AB109" s="144" t="s">
        <v>7</v>
      </c>
      <c r="AC109" s="144"/>
      <c r="AD109" s="144"/>
      <c r="AE109" s="144" t="s">
        <v>8</v>
      </c>
      <c r="AF109" s="144"/>
      <c r="AG109" s="144"/>
      <c r="AH109" s="144"/>
      <c r="AI109" s="144"/>
      <c r="AJ109" s="144" t="s">
        <v>9</v>
      </c>
      <c r="AK109" s="144"/>
      <c r="AL109" s="144"/>
      <c r="AM109" s="144" t="s">
        <v>10</v>
      </c>
      <c r="AN109" s="144"/>
      <c r="AO109" s="144"/>
      <c r="AP109" s="144"/>
      <c r="AQ109" s="158"/>
      <c r="AR109" s="158"/>
      <c r="AS109" s="184"/>
    </row>
    <row r="110" spans="1:45" s="48" customFormat="1" hidden="1">
      <c r="A110" s="138"/>
      <c r="B110" s="140"/>
      <c r="C110" s="134"/>
      <c r="D110" s="23" t="s">
        <v>19</v>
      </c>
      <c r="E110" s="5">
        <v>1</v>
      </c>
      <c r="F110" s="5">
        <v>2</v>
      </c>
      <c r="G110" s="5">
        <v>3</v>
      </c>
      <c r="H110" s="5">
        <v>4</v>
      </c>
      <c r="I110" s="5">
        <v>5</v>
      </c>
      <c r="J110" s="5">
        <v>6</v>
      </c>
      <c r="K110" s="5">
        <v>7</v>
      </c>
      <c r="L110" s="5">
        <v>8</v>
      </c>
      <c r="M110" s="5">
        <v>9</v>
      </c>
      <c r="N110" s="5">
        <v>10</v>
      </c>
      <c r="O110" s="5">
        <v>11</v>
      </c>
      <c r="P110" s="5">
        <v>12</v>
      </c>
      <c r="Q110" s="5">
        <v>13</v>
      </c>
      <c r="R110" s="5">
        <v>14</v>
      </c>
      <c r="S110" s="5">
        <v>15</v>
      </c>
      <c r="T110" s="5">
        <v>16</v>
      </c>
      <c r="U110" s="5">
        <v>17</v>
      </c>
      <c r="V110" s="5">
        <v>18</v>
      </c>
      <c r="W110" s="5">
        <v>19</v>
      </c>
      <c r="X110" s="5">
        <v>20</v>
      </c>
      <c r="Y110" s="5">
        <v>21</v>
      </c>
      <c r="Z110" s="5">
        <v>22</v>
      </c>
      <c r="AA110" s="5">
        <v>23</v>
      </c>
      <c r="AB110" s="5">
        <v>24</v>
      </c>
      <c r="AC110" s="5">
        <v>25</v>
      </c>
      <c r="AD110" s="5">
        <v>26</v>
      </c>
      <c r="AE110" s="5">
        <v>27</v>
      </c>
      <c r="AF110" s="5">
        <v>28</v>
      </c>
      <c r="AG110" s="5">
        <v>29</v>
      </c>
      <c r="AH110" s="5">
        <v>30</v>
      </c>
      <c r="AI110" s="5">
        <v>31</v>
      </c>
      <c r="AJ110" s="5">
        <v>32</v>
      </c>
      <c r="AK110" s="5">
        <v>33</v>
      </c>
      <c r="AL110" s="5">
        <v>34</v>
      </c>
      <c r="AM110" s="5">
        <v>35</v>
      </c>
      <c r="AN110" s="5">
        <v>36</v>
      </c>
      <c r="AO110" s="5">
        <v>37</v>
      </c>
      <c r="AP110" s="5">
        <v>38</v>
      </c>
      <c r="AQ110" s="158"/>
      <c r="AR110" s="158"/>
      <c r="AS110" s="184"/>
    </row>
    <row r="111" spans="1:45" ht="12.75" hidden="1" customHeight="1">
      <c r="A111" s="131" t="s">
        <v>25</v>
      </c>
      <c r="B111" s="132" t="s">
        <v>13</v>
      </c>
      <c r="C111" s="38" t="s">
        <v>84</v>
      </c>
      <c r="D111" s="25"/>
      <c r="E111" s="4"/>
      <c r="F111" s="4"/>
      <c r="G111" s="72" t="s">
        <v>142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72" t="s">
        <v>140</v>
      </c>
      <c r="AI111" s="4"/>
      <c r="AJ111" s="114"/>
      <c r="AK111" s="4"/>
      <c r="AL111" s="4"/>
      <c r="AM111" s="7"/>
      <c r="AN111" s="7"/>
      <c r="AO111" s="7"/>
      <c r="AP111" s="7"/>
      <c r="AQ111" s="7">
        <f>COUNTA(E111:AP111)</f>
        <v>2</v>
      </c>
      <c r="AR111" s="49">
        <f>34*5</f>
        <v>170</v>
      </c>
      <c r="AS111" s="8">
        <f t="shared" ref="AS111:AS150" si="36">AQ111/AR111</f>
        <v>1.1764705882352941E-2</v>
      </c>
    </row>
    <row r="112" spans="1:45" ht="12.75" hidden="1" customHeight="1">
      <c r="A112" s="131"/>
      <c r="B112" s="133"/>
      <c r="C112" s="38" t="s">
        <v>85</v>
      </c>
      <c r="D112" s="25"/>
      <c r="E112" s="4"/>
      <c r="F112" s="4"/>
      <c r="G112" s="72" t="s">
        <v>142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72" t="s">
        <v>140</v>
      </c>
      <c r="AI112" s="4"/>
      <c r="AJ112" s="114"/>
      <c r="AK112" s="4"/>
      <c r="AL112" s="4"/>
      <c r="AM112" s="7"/>
      <c r="AN112" s="7"/>
      <c r="AO112" s="7"/>
      <c r="AP112" s="7"/>
      <c r="AQ112" s="7">
        <f t="shared" ref="AQ112:AQ150" si="37">COUNTA(E112:AP112)</f>
        <v>2</v>
      </c>
      <c r="AR112" s="49">
        <f t="shared" ref="AR112:AR114" si="38">34*5</f>
        <v>170</v>
      </c>
      <c r="AS112" s="8">
        <f t="shared" si="36"/>
        <v>1.1764705882352941E-2</v>
      </c>
    </row>
    <row r="113" spans="1:45" ht="12.75" hidden="1" customHeight="1">
      <c r="A113" s="131"/>
      <c r="B113" s="133"/>
      <c r="C113" s="111" t="s">
        <v>86</v>
      </c>
      <c r="D113" s="52"/>
      <c r="E113" s="4"/>
      <c r="F113" s="4"/>
      <c r="G113" s="72" t="s">
        <v>142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72" t="s">
        <v>140</v>
      </c>
      <c r="AI113" s="4"/>
      <c r="AJ113" s="114"/>
      <c r="AK113" s="4"/>
      <c r="AL113" s="4"/>
      <c r="AM113" s="7"/>
      <c r="AN113" s="7"/>
      <c r="AO113" s="7"/>
      <c r="AP113" s="7"/>
      <c r="AQ113" s="7">
        <f t="shared" ref="AQ113" si="39">COUNTA(E113:AP113)</f>
        <v>2</v>
      </c>
      <c r="AR113" s="49">
        <f t="shared" si="38"/>
        <v>170</v>
      </c>
      <c r="AS113" s="8">
        <f t="shared" ref="AS113" si="40">AQ113/AR113</f>
        <v>1.1764705882352941E-2</v>
      </c>
    </row>
    <row r="114" spans="1:45" ht="12.75" hidden="1" customHeight="1">
      <c r="A114" s="131"/>
      <c r="B114" s="134"/>
      <c r="C114" s="38" t="s">
        <v>146</v>
      </c>
      <c r="D114" s="25"/>
      <c r="E114" s="4"/>
      <c r="F114" s="4"/>
      <c r="G114" s="72" t="s">
        <v>142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72" t="s">
        <v>140</v>
      </c>
      <c r="AI114" s="4"/>
      <c r="AJ114" s="114"/>
      <c r="AK114" s="4"/>
      <c r="AL114" s="4"/>
      <c r="AM114" s="7"/>
      <c r="AN114" s="7"/>
      <c r="AO114" s="7"/>
      <c r="AP114" s="7"/>
      <c r="AQ114" s="7">
        <f t="shared" si="37"/>
        <v>2</v>
      </c>
      <c r="AR114" s="49">
        <f t="shared" si="38"/>
        <v>170</v>
      </c>
      <c r="AS114" s="8">
        <f t="shared" si="36"/>
        <v>1.1764705882352941E-2</v>
      </c>
    </row>
    <row r="115" spans="1:45" ht="12.75" hidden="1" customHeight="1">
      <c r="A115" s="131"/>
      <c r="B115" s="132" t="s">
        <v>11</v>
      </c>
      <c r="C115" s="111" t="s">
        <v>84</v>
      </c>
      <c r="D115" s="25"/>
      <c r="E115" s="4"/>
      <c r="F115" s="4"/>
      <c r="G115" s="72" t="s">
        <v>142</v>
      </c>
      <c r="H115" s="4"/>
      <c r="I115" s="4"/>
      <c r="J115" s="4"/>
      <c r="K115" s="72" t="s">
        <v>133</v>
      </c>
      <c r="L115" s="4"/>
      <c r="M115" s="4"/>
      <c r="N115" s="4"/>
      <c r="O115" s="4"/>
      <c r="P115" s="4"/>
      <c r="Q115" s="4"/>
      <c r="R115" s="4"/>
      <c r="S115" s="72" t="s">
        <v>140</v>
      </c>
      <c r="T115" s="4"/>
      <c r="U115" s="4"/>
      <c r="V115" s="4"/>
      <c r="W115" s="72" t="s">
        <v>133</v>
      </c>
      <c r="X115" s="4"/>
      <c r="Y115" s="4"/>
      <c r="Z115" s="4"/>
      <c r="AA115" s="4"/>
      <c r="AB115" s="4"/>
      <c r="AC115" s="4"/>
      <c r="AD115" s="4"/>
      <c r="AE115" s="4"/>
      <c r="AF115" s="4"/>
      <c r="AG115" s="72" t="s">
        <v>133</v>
      </c>
      <c r="AH115" s="4"/>
      <c r="AI115" s="72" t="s">
        <v>140</v>
      </c>
      <c r="AJ115" s="114"/>
      <c r="AK115" s="4"/>
      <c r="AL115" s="4"/>
      <c r="AM115" s="7"/>
      <c r="AN115" s="7"/>
      <c r="AO115" s="7"/>
      <c r="AP115" s="7"/>
      <c r="AQ115" s="7">
        <f t="shared" si="37"/>
        <v>6</v>
      </c>
      <c r="AR115" s="49">
        <f>34*4</f>
        <v>136</v>
      </c>
      <c r="AS115" s="8">
        <f t="shared" si="36"/>
        <v>4.4117647058823532E-2</v>
      </c>
    </row>
    <row r="116" spans="1:45" ht="12.75" hidden="1" customHeight="1">
      <c r="A116" s="131"/>
      <c r="B116" s="133"/>
      <c r="C116" s="111" t="s">
        <v>85</v>
      </c>
      <c r="D116" s="25"/>
      <c r="E116" s="4"/>
      <c r="F116" s="4"/>
      <c r="G116" s="72" t="s">
        <v>142</v>
      </c>
      <c r="H116" s="4"/>
      <c r="I116" s="4"/>
      <c r="J116" s="4"/>
      <c r="K116" s="72" t="s">
        <v>133</v>
      </c>
      <c r="L116" s="4"/>
      <c r="M116" s="4"/>
      <c r="N116" s="4"/>
      <c r="O116" s="4"/>
      <c r="P116" s="4"/>
      <c r="Q116" s="4"/>
      <c r="R116" s="4"/>
      <c r="S116" s="72" t="s">
        <v>140</v>
      </c>
      <c r="T116" s="4"/>
      <c r="U116" s="4"/>
      <c r="V116" s="4"/>
      <c r="W116" s="72" t="s">
        <v>133</v>
      </c>
      <c r="X116" s="4"/>
      <c r="Y116" s="4"/>
      <c r="Z116" s="4"/>
      <c r="AA116" s="4"/>
      <c r="AB116" s="4"/>
      <c r="AC116" s="4"/>
      <c r="AD116" s="4"/>
      <c r="AE116" s="4"/>
      <c r="AF116" s="4"/>
      <c r="AG116" s="72" t="s">
        <v>133</v>
      </c>
      <c r="AH116" s="4"/>
      <c r="AI116" s="72" t="s">
        <v>140</v>
      </c>
      <c r="AJ116" s="4"/>
      <c r="AK116" s="4"/>
      <c r="AL116" s="4"/>
      <c r="AM116" s="7"/>
      <c r="AN116" s="7"/>
      <c r="AO116" s="7"/>
      <c r="AP116" s="7"/>
      <c r="AQ116" s="7">
        <f t="shared" si="37"/>
        <v>6</v>
      </c>
      <c r="AR116" s="49">
        <f t="shared" ref="AR116:AR122" si="41">34*4</f>
        <v>136</v>
      </c>
      <c r="AS116" s="8">
        <f t="shared" si="36"/>
        <v>4.4117647058823532E-2</v>
      </c>
    </row>
    <row r="117" spans="1:45" ht="12.75" hidden="1" customHeight="1">
      <c r="A117" s="131"/>
      <c r="B117" s="133"/>
      <c r="C117" s="111" t="s">
        <v>86</v>
      </c>
      <c r="D117" s="52"/>
      <c r="E117" s="4"/>
      <c r="F117" s="4"/>
      <c r="G117" s="72" t="s">
        <v>142</v>
      </c>
      <c r="H117" s="4"/>
      <c r="I117" s="4"/>
      <c r="J117" s="4"/>
      <c r="K117" s="72" t="s">
        <v>133</v>
      </c>
      <c r="L117" s="4"/>
      <c r="M117" s="4"/>
      <c r="N117" s="4"/>
      <c r="O117" s="4"/>
      <c r="P117" s="4"/>
      <c r="Q117" s="4"/>
      <c r="R117" s="4"/>
      <c r="S117" s="72" t="s">
        <v>140</v>
      </c>
      <c r="T117" s="4"/>
      <c r="U117" s="4"/>
      <c r="V117" s="4"/>
      <c r="W117" s="72" t="s">
        <v>133</v>
      </c>
      <c r="X117" s="4"/>
      <c r="Y117" s="4"/>
      <c r="Z117" s="4"/>
      <c r="AA117" s="4"/>
      <c r="AB117" s="4"/>
      <c r="AC117" s="4"/>
      <c r="AD117" s="4"/>
      <c r="AE117" s="4"/>
      <c r="AF117" s="4"/>
      <c r="AG117" s="72" t="s">
        <v>133</v>
      </c>
      <c r="AH117" s="4"/>
      <c r="AI117" s="72" t="s">
        <v>140</v>
      </c>
      <c r="AJ117" s="4"/>
      <c r="AK117" s="4"/>
      <c r="AL117" s="4"/>
      <c r="AM117" s="7"/>
      <c r="AN117" s="7"/>
      <c r="AO117" s="7"/>
      <c r="AP117" s="7"/>
      <c r="AQ117" s="7">
        <f t="shared" ref="AQ117" si="42">COUNTA(E117:AP117)</f>
        <v>6</v>
      </c>
      <c r="AR117" s="49">
        <f t="shared" si="41"/>
        <v>136</v>
      </c>
      <c r="AS117" s="8">
        <f t="shared" ref="AS117" si="43">AQ117/AR117</f>
        <v>4.4117647058823532E-2</v>
      </c>
    </row>
    <row r="118" spans="1:45" hidden="1">
      <c r="A118" s="131"/>
      <c r="B118" s="134"/>
      <c r="C118" s="111" t="s">
        <v>146</v>
      </c>
      <c r="D118" s="22"/>
      <c r="E118" s="4"/>
      <c r="F118" s="4"/>
      <c r="G118" s="72" t="s">
        <v>142</v>
      </c>
      <c r="H118" s="4"/>
      <c r="I118" s="4"/>
      <c r="J118" s="4"/>
      <c r="K118" s="72" t="s">
        <v>133</v>
      </c>
      <c r="L118" s="4"/>
      <c r="M118" s="4"/>
      <c r="N118" s="4"/>
      <c r="O118" s="4"/>
      <c r="P118" s="4"/>
      <c r="Q118" s="4"/>
      <c r="R118" s="4"/>
      <c r="S118" s="72" t="s">
        <v>140</v>
      </c>
      <c r="T118" s="4"/>
      <c r="U118" s="4"/>
      <c r="V118" s="4"/>
      <c r="W118" s="72" t="s">
        <v>133</v>
      </c>
      <c r="X118" s="4"/>
      <c r="Y118" s="4"/>
      <c r="Z118" s="4"/>
      <c r="AA118" s="4"/>
      <c r="AB118" s="4"/>
      <c r="AC118" s="4"/>
      <c r="AD118" s="4"/>
      <c r="AE118" s="4"/>
      <c r="AF118" s="4"/>
      <c r="AG118" s="72" t="s">
        <v>133</v>
      </c>
      <c r="AH118" s="4"/>
      <c r="AI118" s="72" t="s">
        <v>140</v>
      </c>
      <c r="AJ118" s="4"/>
      <c r="AK118" s="4"/>
      <c r="AL118" s="4"/>
      <c r="AM118" s="7"/>
      <c r="AN118" s="7"/>
      <c r="AO118" s="7"/>
      <c r="AP118" s="7"/>
      <c r="AQ118" s="7">
        <f t="shared" si="37"/>
        <v>6</v>
      </c>
      <c r="AR118" s="49">
        <f t="shared" si="41"/>
        <v>136</v>
      </c>
      <c r="AS118" s="8">
        <f t="shared" si="36"/>
        <v>4.4117647058823532E-2</v>
      </c>
    </row>
    <row r="119" spans="1:45" ht="12.75" hidden="1" customHeight="1">
      <c r="A119" s="131"/>
      <c r="B119" s="132" t="s">
        <v>16</v>
      </c>
      <c r="C119" s="111" t="s">
        <v>84</v>
      </c>
      <c r="D119" s="25"/>
      <c r="E119" s="4"/>
      <c r="F119" s="4"/>
      <c r="G119" s="72" t="s">
        <v>142</v>
      </c>
      <c r="H119" s="4"/>
      <c r="I119" s="4"/>
      <c r="J119" s="4"/>
      <c r="K119" s="72" t="s">
        <v>133</v>
      </c>
      <c r="L119" s="4"/>
      <c r="M119" s="4"/>
      <c r="N119" s="4"/>
      <c r="O119" s="4"/>
      <c r="P119" s="4"/>
      <c r="Q119" s="4"/>
      <c r="R119" s="4"/>
      <c r="S119" s="72" t="s">
        <v>140</v>
      </c>
      <c r="T119" s="4"/>
      <c r="U119" s="4"/>
      <c r="V119" s="4"/>
      <c r="W119" s="72" t="s">
        <v>133</v>
      </c>
      <c r="X119" s="4"/>
      <c r="Y119" s="4"/>
      <c r="Z119" s="72" t="s">
        <v>133</v>
      </c>
      <c r="AA119" s="4"/>
      <c r="AB119" s="4"/>
      <c r="AC119" s="4"/>
      <c r="AD119" s="4"/>
      <c r="AE119" s="4"/>
      <c r="AF119" s="4"/>
      <c r="AG119" s="72" t="s">
        <v>133</v>
      </c>
      <c r="AH119" s="4"/>
      <c r="AI119" s="72" t="s">
        <v>140</v>
      </c>
      <c r="AJ119" s="4"/>
      <c r="AK119" s="4"/>
      <c r="AL119" s="4"/>
      <c r="AM119" s="7"/>
      <c r="AN119" s="7"/>
      <c r="AO119" s="7"/>
      <c r="AP119" s="7"/>
      <c r="AQ119" s="7">
        <f t="shared" si="37"/>
        <v>7</v>
      </c>
      <c r="AR119" s="49">
        <f>34*4</f>
        <v>136</v>
      </c>
      <c r="AS119" s="8">
        <f t="shared" si="36"/>
        <v>5.1470588235294115E-2</v>
      </c>
    </row>
    <row r="120" spans="1:45" ht="12.75" hidden="1" customHeight="1">
      <c r="A120" s="131"/>
      <c r="B120" s="133"/>
      <c r="C120" s="111" t="s">
        <v>85</v>
      </c>
      <c r="D120" s="25"/>
      <c r="E120" s="4"/>
      <c r="F120" s="4"/>
      <c r="G120" s="72" t="s">
        <v>142</v>
      </c>
      <c r="H120" s="4"/>
      <c r="I120" s="4"/>
      <c r="J120" s="4"/>
      <c r="K120" s="72" t="s">
        <v>133</v>
      </c>
      <c r="L120" s="4"/>
      <c r="M120" s="4"/>
      <c r="N120" s="4"/>
      <c r="O120" s="4"/>
      <c r="P120" s="4"/>
      <c r="Q120" s="4"/>
      <c r="R120" s="4"/>
      <c r="S120" s="72" t="s">
        <v>140</v>
      </c>
      <c r="T120" s="4"/>
      <c r="U120" s="4"/>
      <c r="V120" s="4"/>
      <c r="W120" s="72" t="s">
        <v>133</v>
      </c>
      <c r="X120" s="4"/>
      <c r="Y120" s="4"/>
      <c r="Z120" s="72" t="s">
        <v>133</v>
      </c>
      <c r="AA120" s="4"/>
      <c r="AB120" s="4"/>
      <c r="AC120" s="4"/>
      <c r="AD120" s="4"/>
      <c r="AE120" s="4"/>
      <c r="AF120" s="4"/>
      <c r="AG120" s="72" t="s">
        <v>133</v>
      </c>
      <c r="AH120" s="4"/>
      <c r="AI120" s="72" t="s">
        <v>140</v>
      </c>
      <c r="AJ120" s="4"/>
      <c r="AK120" s="4"/>
      <c r="AL120" s="4"/>
      <c r="AM120" s="7"/>
      <c r="AN120" s="7"/>
      <c r="AO120" s="7"/>
      <c r="AP120" s="7"/>
      <c r="AQ120" s="7">
        <f t="shared" si="37"/>
        <v>7</v>
      </c>
      <c r="AR120" s="49">
        <f t="shared" si="41"/>
        <v>136</v>
      </c>
      <c r="AS120" s="8">
        <f t="shared" si="36"/>
        <v>5.1470588235294115E-2</v>
      </c>
    </row>
    <row r="121" spans="1:45" ht="12.75" hidden="1" customHeight="1">
      <c r="A121" s="131"/>
      <c r="B121" s="133"/>
      <c r="C121" s="111" t="s">
        <v>86</v>
      </c>
      <c r="D121" s="52"/>
      <c r="E121" s="4"/>
      <c r="F121" s="4"/>
      <c r="G121" s="72" t="s">
        <v>142</v>
      </c>
      <c r="H121" s="4"/>
      <c r="I121" s="4"/>
      <c r="J121" s="4"/>
      <c r="K121" s="72" t="s">
        <v>133</v>
      </c>
      <c r="L121" s="4"/>
      <c r="M121" s="4"/>
      <c r="N121" s="4"/>
      <c r="O121" s="4"/>
      <c r="P121" s="4"/>
      <c r="Q121" s="4"/>
      <c r="R121" s="4"/>
      <c r="S121" s="72" t="s">
        <v>140</v>
      </c>
      <c r="T121" s="4"/>
      <c r="U121" s="4"/>
      <c r="V121" s="4"/>
      <c r="W121" s="72" t="s">
        <v>133</v>
      </c>
      <c r="X121" s="4"/>
      <c r="Y121" s="4"/>
      <c r="Z121" s="72" t="s">
        <v>133</v>
      </c>
      <c r="AA121" s="4"/>
      <c r="AB121" s="4"/>
      <c r="AC121" s="4"/>
      <c r="AD121" s="4"/>
      <c r="AE121" s="4"/>
      <c r="AF121" s="4"/>
      <c r="AG121" s="72" t="s">
        <v>133</v>
      </c>
      <c r="AH121" s="4"/>
      <c r="AI121" s="72" t="s">
        <v>140</v>
      </c>
      <c r="AJ121" s="4"/>
      <c r="AK121" s="4"/>
      <c r="AL121" s="4"/>
      <c r="AM121" s="7"/>
      <c r="AN121" s="7"/>
      <c r="AO121" s="7"/>
      <c r="AP121" s="7"/>
      <c r="AQ121" s="7">
        <f t="shared" ref="AQ121" si="44">COUNTA(E121:AP121)</f>
        <v>7</v>
      </c>
      <c r="AR121" s="49">
        <f t="shared" si="41"/>
        <v>136</v>
      </c>
      <c r="AS121" s="8">
        <f t="shared" ref="AS121" si="45">AQ121/AR121</f>
        <v>5.1470588235294115E-2</v>
      </c>
    </row>
    <row r="122" spans="1:45" hidden="1">
      <c r="A122" s="131"/>
      <c r="B122" s="133"/>
      <c r="C122" s="111" t="s">
        <v>146</v>
      </c>
      <c r="D122" s="25"/>
      <c r="E122" s="4"/>
      <c r="F122" s="4"/>
      <c r="G122" s="72" t="s">
        <v>142</v>
      </c>
      <c r="H122" s="4"/>
      <c r="I122" s="4"/>
      <c r="J122" s="4"/>
      <c r="K122" s="72" t="s">
        <v>133</v>
      </c>
      <c r="L122" s="4"/>
      <c r="M122" s="4"/>
      <c r="N122" s="4"/>
      <c r="O122" s="4"/>
      <c r="P122" s="4"/>
      <c r="Q122" s="4"/>
      <c r="R122" s="4"/>
      <c r="S122" s="72" t="s">
        <v>140</v>
      </c>
      <c r="T122" s="4"/>
      <c r="U122" s="4"/>
      <c r="V122" s="4"/>
      <c r="W122" s="72" t="s">
        <v>133</v>
      </c>
      <c r="X122" s="4"/>
      <c r="Y122" s="4"/>
      <c r="Z122" s="72" t="s">
        <v>133</v>
      </c>
      <c r="AA122" s="4"/>
      <c r="AB122" s="4"/>
      <c r="AC122" s="4"/>
      <c r="AD122" s="4"/>
      <c r="AE122" s="4"/>
      <c r="AF122" s="4"/>
      <c r="AG122" s="72" t="s">
        <v>133</v>
      </c>
      <c r="AH122" s="4"/>
      <c r="AI122" s="72" t="s">
        <v>140</v>
      </c>
      <c r="AJ122" s="4"/>
      <c r="AK122" s="4"/>
      <c r="AL122" s="4"/>
      <c r="AM122" s="7"/>
      <c r="AN122" s="7"/>
      <c r="AO122" s="7"/>
      <c r="AP122" s="7"/>
      <c r="AQ122" s="7">
        <f t="shared" si="37"/>
        <v>7</v>
      </c>
      <c r="AR122" s="49">
        <f t="shared" si="41"/>
        <v>136</v>
      </c>
      <c r="AS122" s="8">
        <f t="shared" si="36"/>
        <v>5.1470588235294115E-2</v>
      </c>
    </row>
    <row r="123" spans="1:45" ht="12.75" hidden="1" customHeight="1">
      <c r="A123" s="131"/>
      <c r="B123" s="144" t="s">
        <v>17</v>
      </c>
      <c r="C123" s="111" t="s">
        <v>84</v>
      </c>
      <c r="D123" s="25"/>
      <c r="E123" s="4"/>
      <c r="F123" s="4"/>
      <c r="G123" s="4"/>
      <c r="H123" s="4"/>
      <c r="I123" s="4"/>
      <c r="J123" s="4"/>
      <c r="K123" s="72" t="s">
        <v>133</v>
      </c>
      <c r="L123" s="4"/>
      <c r="M123" s="4"/>
      <c r="N123" s="4"/>
      <c r="O123" s="4"/>
      <c r="P123" s="72" t="s">
        <v>133</v>
      </c>
      <c r="Q123" s="4"/>
      <c r="R123" s="4"/>
      <c r="S123" s="4"/>
      <c r="T123" s="4"/>
      <c r="U123" s="4"/>
      <c r="V123" s="4"/>
      <c r="W123" s="4"/>
      <c r="X123" s="4"/>
      <c r="Y123" s="72" t="s">
        <v>133</v>
      </c>
      <c r="Z123" s="4"/>
      <c r="AA123" s="4"/>
      <c r="AB123" s="4"/>
      <c r="AC123" s="72" t="s">
        <v>133</v>
      </c>
      <c r="AD123" s="4"/>
      <c r="AE123" s="4"/>
      <c r="AF123" s="72" t="s">
        <v>133</v>
      </c>
      <c r="AG123" s="4"/>
      <c r="AH123" s="4"/>
      <c r="AI123" s="4"/>
      <c r="AJ123" s="4"/>
      <c r="AK123" s="4"/>
      <c r="AL123" s="4"/>
      <c r="AM123" s="7"/>
      <c r="AN123" s="7"/>
      <c r="AO123" s="7"/>
      <c r="AP123" s="7"/>
      <c r="AQ123" s="7">
        <f t="shared" si="37"/>
        <v>5</v>
      </c>
      <c r="AR123" s="49">
        <f>34*2</f>
        <v>68</v>
      </c>
      <c r="AS123" s="8">
        <f t="shared" si="36"/>
        <v>7.3529411764705885E-2</v>
      </c>
    </row>
    <row r="124" spans="1:45" ht="12.75" hidden="1" customHeight="1">
      <c r="A124" s="131"/>
      <c r="B124" s="144"/>
      <c r="C124" s="111" t="s">
        <v>85</v>
      </c>
      <c r="D124" s="25"/>
      <c r="E124" s="4"/>
      <c r="F124" s="4"/>
      <c r="G124" s="4"/>
      <c r="H124" s="4"/>
      <c r="I124" s="4"/>
      <c r="J124" s="4"/>
      <c r="K124" s="72" t="s">
        <v>133</v>
      </c>
      <c r="L124" s="4"/>
      <c r="M124" s="4"/>
      <c r="N124" s="4"/>
      <c r="O124" s="4"/>
      <c r="P124" s="72" t="s">
        <v>133</v>
      </c>
      <c r="Q124" s="4"/>
      <c r="R124" s="4"/>
      <c r="S124" s="4"/>
      <c r="T124" s="4"/>
      <c r="U124" s="4"/>
      <c r="V124" s="4"/>
      <c r="W124" s="4"/>
      <c r="X124" s="4"/>
      <c r="Y124" s="72" t="s">
        <v>133</v>
      </c>
      <c r="Z124" s="4"/>
      <c r="AA124" s="4"/>
      <c r="AB124" s="4"/>
      <c r="AC124" s="72" t="s">
        <v>133</v>
      </c>
      <c r="AD124" s="4"/>
      <c r="AE124" s="4"/>
      <c r="AF124" s="72" t="s">
        <v>133</v>
      </c>
      <c r="AG124" s="4"/>
      <c r="AH124" s="4"/>
      <c r="AI124" s="4"/>
      <c r="AJ124" s="4"/>
      <c r="AK124" s="4"/>
      <c r="AL124" s="4"/>
      <c r="AM124" s="7"/>
      <c r="AN124" s="7"/>
      <c r="AO124" s="7"/>
      <c r="AP124" s="7"/>
      <c r="AQ124" s="7">
        <f t="shared" si="37"/>
        <v>5</v>
      </c>
      <c r="AR124" s="49">
        <f t="shared" ref="AR124:AR130" si="46">34*2</f>
        <v>68</v>
      </c>
      <c r="AS124" s="8">
        <f t="shared" si="36"/>
        <v>7.3529411764705885E-2</v>
      </c>
    </row>
    <row r="125" spans="1:45" ht="12.75" hidden="1" customHeight="1">
      <c r="A125" s="131"/>
      <c r="B125" s="144"/>
      <c r="C125" s="111" t="s">
        <v>86</v>
      </c>
      <c r="D125" s="52"/>
      <c r="E125" s="4"/>
      <c r="F125" s="4"/>
      <c r="G125" s="4"/>
      <c r="H125" s="4"/>
      <c r="I125" s="4"/>
      <c r="J125" s="4"/>
      <c r="K125" s="72" t="s">
        <v>133</v>
      </c>
      <c r="L125" s="4"/>
      <c r="M125" s="4"/>
      <c r="N125" s="4"/>
      <c r="O125" s="4"/>
      <c r="P125" s="72" t="s">
        <v>133</v>
      </c>
      <c r="Q125" s="4"/>
      <c r="R125" s="4"/>
      <c r="S125" s="4"/>
      <c r="T125" s="4"/>
      <c r="U125" s="4"/>
      <c r="V125" s="4"/>
      <c r="W125" s="4"/>
      <c r="X125" s="4"/>
      <c r="Y125" s="72" t="s">
        <v>133</v>
      </c>
      <c r="Z125" s="4"/>
      <c r="AA125" s="4"/>
      <c r="AB125" s="4"/>
      <c r="AC125" s="72" t="s">
        <v>133</v>
      </c>
      <c r="AD125" s="4"/>
      <c r="AE125" s="4"/>
      <c r="AF125" s="72" t="s">
        <v>133</v>
      </c>
      <c r="AG125" s="4"/>
      <c r="AH125" s="4"/>
      <c r="AI125" s="4"/>
      <c r="AJ125" s="4"/>
      <c r="AK125" s="4"/>
      <c r="AL125" s="4"/>
      <c r="AM125" s="7"/>
      <c r="AN125" s="7"/>
      <c r="AO125" s="7"/>
      <c r="AP125" s="7"/>
      <c r="AQ125" s="7">
        <f t="shared" ref="AQ125" si="47">COUNTA(E125:AP125)</f>
        <v>5</v>
      </c>
      <c r="AR125" s="49">
        <f t="shared" si="46"/>
        <v>68</v>
      </c>
      <c r="AS125" s="8">
        <f t="shared" ref="AS125" si="48">AQ125/AR125</f>
        <v>7.3529411764705885E-2</v>
      </c>
    </row>
    <row r="126" spans="1:45" hidden="1">
      <c r="A126" s="131"/>
      <c r="B126" s="144"/>
      <c r="C126" s="111" t="s">
        <v>146</v>
      </c>
      <c r="D126" s="25"/>
      <c r="E126" s="4"/>
      <c r="F126" s="4"/>
      <c r="G126" s="4"/>
      <c r="H126" s="4"/>
      <c r="I126" s="4"/>
      <c r="J126" s="4"/>
      <c r="K126" s="72" t="s">
        <v>133</v>
      </c>
      <c r="L126" s="4"/>
      <c r="M126" s="4"/>
      <c r="N126" s="4"/>
      <c r="O126" s="4"/>
      <c r="P126" s="72" t="s">
        <v>133</v>
      </c>
      <c r="Q126" s="4"/>
      <c r="R126" s="4"/>
      <c r="S126" s="4"/>
      <c r="T126" s="4"/>
      <c r="U126" s="4"/>
      <c r="V126" s="4"/>
      <c r="W126" s="4"/>
      <c r="X126" s="4"/>
      <c r="Y126" s="72" t="s">
        <v>133</v>
      </c>
      <c r="Z126" s="4"/>
      <c r="AA126" s="4"/>
      <c r="AB126" s="4"/>
      <c r="AC126" s="72" t="s">
        <v>133</v>
      </c>
      <c r="AD126" s="4"/>
      <c r="AE126" s="4"/>
      <c r="AF126" s="72" t="s">
        <v>133</v>
      </c>
      <c r="AG126" s="4"/>
      <c r="AH126" s="4"/>
      <c r="AI126" s="4"/>
      <c r="AJ126" s="4"/>
      <c r="AK126" s="4"/>
      <c r="AL126" s="4"/>
      <c r="AM126" s="7"/>
      <c r="AN126" s="7"/>
      <c r="AO126" s="7"/>
      <c r="AP126" s="7"/>
      <c r="AQ126" s="7">
        <f t="shared" si="37"/>
        <v>5</v>
      </c>
      <c r="AR126" s="49">
        <f t="shared" si="46"/>
        <v>68</v>
      </c>
      <c r="AS126" s="8">
        <f t="shared" si="36"/>
        <v>7.3529411764705885E-2</v>
      </c>
    </row>
    <row r="127" spans="1:45" hidden="1">
      <c r="A127" s="131"/>
      <c r="B127" s="144" t="s">
        <v>77</v>
      </c>
      <c r="C127" s="111" t="s">
        <v>84</v>
      </c>
      <c r="D127" s="22"/>
      <c r="E127" s="4"/>
      <c r="F127" s="4"/>
      <c r="G127" s="4"/>
      <c r="H127" s="4"/>
      <c r="I127" s="72" t="s">
        <v>142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72" t="s">
        <v>140</v>
      </c>
      <c r="U127" s="4"/>
      <c r="V127" s="4"/>
      <c r="W127" s="4"/>
      <c r="X127" s="4"/>
      <c r="Y127" s="4"/>
      <c r="Z127" s="72" t="s">
        <v>133</v>
      </c>
      <c r="AA127" s="4"/>
      <c r="AB127" s="4"/>
      <c r="AC127" s="4"/>
      <c r="AD127" s="4"/>
      <c r="AE127" s="4"/>
      <c r="AF127" s="4"/>
      <c r="AG127" s="4"/>
      <c r="AH127" s="72" t="s">
        <v>140</v>
      </c>
      <c r="AI127" s="7"/>
      <c r="AJ127" s="7"/>
      <c r="AK127" s="4"/>
      <c r="AL127" s="4"/>
      <c r="AM127" s="7"/>
      <c r="AN127" s="7"/>
      <c r="AO127" s="7"/>
      <c r="AP127" s="7"/>
      <c r="AQ127" s="7">
        <f t="shared" si="37"/>
        <v>4</v>
      </c>
      <c r="AR127" s="49">
        <f>34*2</f>
        <v>68</v>
      </c>
      <c r="AS127" s="8">
        <f t="shared" si="36"/>
        <v>5.8823529411764705E-2</v>
      </c>
    </row>
    <row r="128" spans="1:45" ht="12.75" hidden="1" customHeight="1">
      <c r="A128" s="131"/>
      <c r="B128" s="144"/>
      <c r="C128" s="111" t="s">
        <v>85</v>
      </c>
      <c r="D128" s="25"/>
      <c r="E128" s="4"/>
      <c r="F128" s="4"/>
      <c r="G128" s="4"/>
      <c r="H128" s="4"/>
      <c r="I128" s="72" t="s">
        <v>142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72" t="s">
        <v>140</v>
      </c>
      <c r="U128" s="4"/>
      <c r="V128" s="4"/>
      <c r="W128" s="4"/>
      <c r="X128" s="4"/>
      <c r="Y128" s="4"/>
      <c r="Z128" s="72" t="s">
        <v>133</v>
      </c>
      <c r="AA128" s="4"/>
      <c r="AB128" s="4"/>
      <c r="AC128" s="4"/>
      <c r="AD128" s="4"/>
      <c r="AE128" s="4"/>
      <c r="AF128" s="4"/>
      <c r="AG128" s="4"/>
      <c r="AH128" s="72" t="s">
        <v>140</v>
      </c>
      <c r="AI128" s="7"/>
      <c r="AJ128" s="7"/>
      <c r="AK128" s="4"/>
      <c r="AL128" s="4"/>
      <c r="AM128" s="7"/>
      <c r="AN128" s="7"/>
      <c r="AO128" s="7"/>
      <c r="AP128" s="7"/>
      <c r="AQ128" s="7">
        <f t="shared" si="37"/>
        <v>4</v>
      </c>
      <c r="AR128" s="49">
        <f t="shared" si="46"/>
        <v>68</v>
      </c>
      <c r="AS128" s="8">
        <f t="shared" si="36"/>
        <v>5.8823529411764705E-2</v>
      </c>
    </row>
    <row r="129" spans="1:45" ht="12.75" hidden="1" customHeight="1">
      <c r="A129" s="131"/>
      <c r="B129" s="144"/>
      <c r="C129" s="111" t="s">
        <v>86</v>
      </c>
      <c r="D129" s="52"/>
      <c r="E129" s="4"/>
      <c r="F129" s="4"/>
      <c r="G129" s="4"/>
      <c r="H129" s="4"/>
      <c r="I129" s="72" t="s">
        <v>142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72" t="s">
        <v>140</v>
      </c>
      <c r="U129" s="4"/>
      <c r="V129" s="4"/>
      <c r="W129" s="4"/>
      <c r="X129" s="4"/>
      <c r="Y129" s="4"/>
      <c r="Z129" s="72" t="s">
        <v>133</v>
      </c>
      <c r="AA129" s="4"/>
      <c r="AB129" s="4"/>
      <c r="AC129" s="4"/>
      <c r="AD129" s="4"/>
      <c r="AE129" s="4"/>
      <c r="AF129" s="4"/>
      <c r="AG129" s="4"/>
      <c r="AH129" s="72" t="s">
        <v>140</v>
      </c>
      <c r="AI129" s="7"/>
      <c r="AJ129" s="7"/>
      <c r="AK129" s="4"/>
      <c r="AL129" s="4"/>
      <c r="AM129" s="7"/>
      <c r="AN129" s="7"/>
      <c r="AO129" s="7"/>
      <c r="AP129" s="7"/>
      <c r="AQ129" s="7">
        <f t="shared" ref="AQ129" si="49">COUNTA(E129:AP129)</f>
        <v>4</v>
      </c>
      <c r="AR129" s="49">
        <f t="shared" si="46"/>
        <v>68</v>
      </c>
      <c r="AS129" s="8">
        <f t="shared" ref="AS129" si="50">AQ129/AR129</f>
        <v>5.8823529411764705E-2</v>
      </c>
    </row>
    <row r="130" spans="1:45" ht="12.75" hidden="1" customHeight="1">
      <c r="A130" s="131"/>
      <c r="B130" s="144"/>
      <c r="C130" s="111" t="s">
        <v>146</v>
      </c>
      <c r="D130" s="25"/>
      <c r="E130" s="4"/>
      <c r="F130" s="4"/>
      <c r="G130" s="4"/>
      <c r="H130" s="4"/>
      <c r="I130" s="72" t="s">
        <v>142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72" t="s">
        <v>140</v>
      </c>
      <c r="U130" s="4"/>
      <c r="V130" s="4"/>
      <c r="W130" s="4"/>
      <c r="X130" s="4"/>
      <c r="Y130" s="4"/>
      <c r="Z130" s="72" t="s">
        <v>133</v>
      </c>
      <c r="AA130" s="4"/>
      <c r="AB130" s="4"/>
      <c r="AC130" s="4"/>
      <c r="AD130" s="4"/>
      <c r="AE130" s="4"/>
      <c r="AF130" s="4"/>
      <c r="AG130" s="4"/>
      <c r="AH130" s="72" t="s">
        <v>140</v>
      </c>
      <c r="AI130" s="7"/>
      <c r="AJ130" s="7"/>
      <c r="AK130" s="4"/>
      <c r="AL130" s="4"/>
      <c r="AM130" s="7"/>
      <c r="AN130" s="7"/>
      <c r="AO130" s="7"/>
      <c r="AP130" s="7"/>
      <c r="AQ130" s="7">
        <f t="shared" si="37"/>
        <v>4</v>
      </c>
      <c r="AR130" s="49">
        <f t="shared" si="46"/>
        <v>68</v>
      </c>
      <c r="AS130" s="8">
        <f t="shared" si="36"/>
        <v>5.8823529411764705E-2</v>
      </c>
    </row>
    <row r="131" spans="1:45" ht="12.75" hidden="1" customHeight="1">
      <c r="A131" s="131"/>
      <c r="B131" s="144" t="s">
        <v>87</v>
      </c>
      <c r="C131" s="111" t="s">
        <v>84</v>
      </c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7"/>
      <c r="AG131" s="7"/>
      <c r="AH131" s="7"/>
      <c r="AI131" s="7"/>
      <c r="AJ131" s="7"/>
      <c r="AK131" s="4"/>
      <c r="AL131" s="4"/>
      <c r="AM131" s="7"/>
      <c r="AN131" s="7"/>
      <c r="AO131" s="7"/>
      <c r="AP131" s="7"/>
      <c r="AQ131" s="7">
        <f t="shared" si="37"/>
        <v>0</v>
      </c>
      <c r="AR131" s="3">
        <f>34*1</f>
        <v>34</v>
      </c>
      <c r="AS131" s="8">
        <f t="shared" si="36"/>
        <v>0</v>
      </c>
    </row>
    <row r="132" spans="1:45" ht="12.75" hidden="1" customHeight="1">
      <c r="A132" s="131"/>
      <c r="B132" s="144"/>
      <c r="C132" s="111" t="s">
        <v>85</v>
      </c>
      <c r="D132" s="2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7"/>
      <c r="AJ132" s="7"/>
      <c r="AK132" s="4"/>
      <c r="AL132" s="4"/>
      <c r="AM132" s="7"/>
      <c r="AN132" s="7"/>
      <c r="AO132" s="7"/>
      <c r="AP132" s="7"/>
      <c r="AQ132" s="7">
        <f t="shared" si="37"/>
        <v>0</v>
      </c>
      <c r="AR132" s="3">
        <f t="shared" ref="AR132:AR146" si="51">34*1</f>
        <v>34</v>
      </c>
      <c r="AS132" s="8">
        <f t="shared" si="36"/>
        <v>0</v>
      </c>
    </row>
    <row r="133" spans="1:45" ht="12.75" hidden="1" customHeight="1">
      <c r="A133" s="131"/>
      <c r="B133" s="144"/>
      <c r="C133" s="111" t="s">
        <v>86</v>
      </c>
      <c r="D133" s="5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7"/>
      <c r="AJ133" s="7"/>
      <c r="AK133" s="4"/>
      <c r="AL133" s="4"/>
      <c r="AM133" s="7"/>
      <c r="AN133" s="7"/>
      <c r="AO133" s="7"/>
      <c r="AP133" s="7"/>
      <c r="AQ133" s="7">
        <f t="shared" ref="AQ133:AQ144" si="52">COUNTA(E133:AP133)</f>
        <v>0</v>
      </c>
      <c r="AR133" s="3">
        <f t="shared" si="51"/>
        <v>34</v>
      </c>
      <c r="AS133" s="8">
        <f t="shared" ref="AS133:AS144" si="53">AQ133/AR133</f>
        <v>0</v>
      </c>
    </row>
    <row r="134" spans="1:45" ht="12.75" hidden="1" customHeight="1">
      <c r="A134" s="131"/>
      <c r="B134" s="144"/>
      <c r="C134" s="111" t="s">
        <v>146</v>
      </c>
      <c r="D134" s="2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3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7"/>
      <c r="AJ134" s="7"/>
      <c r="AK134" s="4"/>
      <c r="AL134" s="4"/>
      <c r="AM134" s="7"/>
      <c r="AN134" s="7"/>
      <c r="AO134" s="7"/>
      <c r="AP134" s="7"/>
      <c r="AQ134" s="7">
        <f t="shared" si="52"/>
        <v>0</v>
      </c>
      <c r="AR134" s="3">
        <f t="shared" si="51"/>
        <v>34</v>
      </c>
      <c r="AS134" s="8">
        <f t="shared" si="53"/>
        <v>0</v>
      </c>
    </row>
    <row r="135" spans="1:45" ht="12.75" hidden="1" customHeight="1">
      <c r="A135" s="131"/>
      <c r="B135" s="144" t="s">
        <v>53</v>
      </c>
      <c r="C135" s="111" t="s">
        <v>84</v>
      </c>
      <c r="D135" s="22"/>
      <c r="E135" s="4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42"/>
      <c r="AJ135" s="27"/>
      <c r="AK135" s="27"/>
      <c r="AL135" s="27"/>
      <c r="AM135" s="43"/>
      <c r="AN135" s="7"/>
      <c r="AO135" s="7"/>
      <c r="AP135" s="7"/>
      <c r="AQ135" s="7">
        <f t="shared" si="52"/>
        <v>0</v>
      </c>
      <c r="AR135" s="3">
        <f t="shared" si="51"/>
        <v>34</v>
      </c>
      <c r="AS135" s="8">
        <f t="shared" si="53"/>
        <v>0</v>
      </c>
    </row>
    <row r="136" spans="1:45" ht="12.75" hidden="1" customHeight="1">
      <c r="A136" s="131"/>
      <c r="B136" s="144"/>
      <c r="C136" s="111" t="s">
        <v>85</v>
      </c>
      <c r="D136" s="57"/>
      <c r="E136" s="4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42"/>
      <c r="AJ136" s="27"/>
      <c r="AK136" s="27"/>
      <c r="AL136" s="27"/>
      <c r="AM136" s="43"/>
      <c r="AN136" s="7"/>
      <c r="AO136" s="7"/>
      <c r="AP136" s="7"/>
      <c r="AQ136" s="7">
        <f t="shared" si="52"/>
        <v>0</v>
      </c>
      <c r="AR136" s="3">
        <f t="shared" si="51"/>
        <v>34</v>
      </c>
      <c r="AS136" s="8">
        <f t="shared" si="53"/>
        <v>0</v>
      </c>
    </row>
    <row r="137" spans="1:45" ht="12.75" hidden="1" customHeight="1">
      <c r="A137" s="131"/>
      <c r="B137" s="144"/>
      <c r="C137" s="111" t="s">
        <v>86</v>
      </c>
      <c r="D137" s="22"/>
      <c r="E137" s="4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42"/>
      <c r="AJ137" s="27"/>
      <c r="AK137" s="27"/>
      <c r="AL137" s="27"/>
      <c r="AM137" s="43"/>
      <c r="AN137" s="7"/>
      <c r="AO137" s="7"/>
      <c r="AP137" s="7"/>
      <c r="AQ137" s="7">
        <f t="shared" si="52"/>
        <v>0</v>
      </c>
      <c r="AR137" s="3">
        <f t="shared" si="51"/>
        <v>34</v>
      </c>
      <c r="AS137" s="8">
        <f t="shared" si="53"/>
        <v>0</v>
      </c>
    </row>
    <row r="138" spans="1:45" ht="12.75" hidden="1" customHeight="1">
      <c r="A138" s="131"/>
      <c r="B138" s="144"/>
      <c r="C138" s="111" t="s">
        <v>146</v>
      </c>
      <c r="D138" s="22"/>
      <c r="E138" s="4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42"/>
      <c r="AJ138" s="27"/>
      <c r="AK138" s="27"/>
      <c r="AL138" s="27"/>
      <c r="AM138" s="43"/>
      <c r="AN138" s="7"/>
      <c r="AO138" s="7"/>
      <c r="AP138" s="7"/>
      <c r="AQ138" s="7">
        <f t="shared" si="52"/>
        <v>0</v>
      </c>
      <c r="AR138" s="3">
        <f t="shared" si="51"/>
        <v>34</v>
      </c>
      <c r="AS138" s="8">
        <f t="shared" si="53"/>
        <v>0</v>
      </c>
    </row>
    <row r="139" spans="1:45" ht="12.75" hidden="1" customHeight="1">
      <c r="A139" s="131"/>
      <c r="B139" s="132" t="s">
        <v>54</v>
      </c>
      <c r="C139" s="111" t="s">
        <v>84</v>
      </c>
      <c r="D139" s="22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42"/>
      <c r="AJ139" s="27"/>
      <c r="AK139" s="27"/>
      <c r="AL139" s="27"/>
      <c r="AM139" s="43"/>
      <c r="AN139" s="7"/>
      <c r="AO139" s="7"/>
      <c r="AP139" s="7"/>
      <c r="AQ139" s="7">
        <f t="shared" si="52"/>
        <v>0</v>
      </c>
      <c r="AR139" s="3">
        <f t="shared" si="51"/>
        <v>34</v>
      </c>
      <c r="AS139" s="8">
        <f t="shared" si="53"/>
        <v>0</v>
      </c>
    </row>
    <row r="140" spans="1:45" ht="12.75" hidden="1" customHeight="1">
      <c r="A140" s="131"/>
      <c r="B140" s="133"/>
      <c r="C140" s="111" t="s">
        <v>85</v>
      </c>
      <c r="D140" s="57"/>
      <c r="E140" s="4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42"/>
      <c r="AJ140" s="27"/>
      <c r="AK140" s="27"/>
      <c r="AL140" s="27"/>
      <c r="AM140" s="43"/>
      <c r="AN140" s="7"/>
      <c r="AO140" s="7"/>
      <c r="AP140" s="7"/>
      <c r="AQ140" s="7">
        <f t="shared" si="52"/>
        <v>0</v>
      </c>
      <c r="AR140" s="3">
        <f t="shared" si="51"/>
        <v>34</v>
      </c>
      <c r="AS140" s="8">
        <f t="shared" si="53"/>
        <v>0</v>
      </c>
    </row>
    <row r="141" spans="1:45" ht="12.75" hidden="1" customHeight="1">
      <c r="A141" s="131"/>
      <c r="B141" s="133"/>
      <c r="C141" s="111" t="s">
        <v>86</v>
      </c>
      <c r="D141" s="22"/>
      <c r="E141" s="4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42"/>
      <c r="AJ141" s="27"/>
      <c r="AK141" s="27"/>
      <c r="AL141" s="27"/>
      <c r="AM141" s="43"/>
      <c r="AN141" s="7"/>
      <c r="AO141" s="7"/>
      <c r="AP141" s="7"/>
      <c r="AQ141" s="7">
        <f t="shared" si="52"/>
        <v>0</v>
      </c>
      <c r="AR141" s="3">
        <f t="shared" si="51"/>
        <v>34</v>
      </c>
      <c r="AS141" s="8">
        <f t="shared" si="53"/>
        <v>0</v>
      </c>
    </row>
    <row r="142" spans="1:45" ht="12.75" hidden="1" customHeight="1">
      <c r="A142" s="131"/>
      <c r="B142" s="134"/>
      <c r="C142" s="111" t="s">
        <v>146</v>
      </c>
      <c r="D142" s="22"/>
      <c r="E142" s="4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42"/>
      <c r="AJ142" s="27"/>
      <c r="AK142" s="27"/>
      <c r="AL142" s="27"/>
      <c r="AM142" s="43"/>
      <c r="AN142" s="7"/>
      <c r="AO142" s="7"/>
      <c r="AP142" s="7"/>
      <c r="AQ142" s="7">
        <f t="shared" si="52"/>
        <v>0</v>
      </c>
      <c r="AR142" s="3">
        <f t="shared" si="51"/>
        <v>34</v>
      </c>
      <c r="AS142" s="8">
        <f t="shared" si="53"/>
        <v>0</v>
      </c>
    </row>
    <row r="143" spans="1:45" ht="12.75" hidden="1" customHeight="1">
      <c r="A143" s="131"/>
      <c r="B143" s="132" t="s">
        <v>55</v>
      </c>
      <c r="C143" s="111" t="s">
        <v>84</v>
      </c>
      <c r="D143" s="22"/>
      <c r="E143" s="4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42"/>
      <c r="AJ143" s="27"/>
      <c r="AK143" s="27"/>
      <c r="AL143" s="27"/>
      <c r="AM143" s="43"/>
      <c r="AN143" s="7"/>
      <c r="AO143" s="7"/>
      <c r="AP143" s="7"/>
      <c r="AQ143" s="7">
        <f t="shared" si="52"/>
        <v>0</v>
      </c>
      <c r="AR143" s="3">
        <f t="shared" si="51"/>
        <v>34</v>
      </c>
      <c r="AS143" s="8">
        <f t="shared" si="53"/>
        <v>0</v>
      </c>
    </row>
    <row r="144" spans="1:45" ht="12.75" hidden="1" customHeight="1">
      <c r="A144" s="131"/>
      <c r="B144" s="133"/>
      <c r="C144" s="111" t="s">
        <v>85</v>
      </c>
      <c r="D144" s="57"/>
      <c r="E144" s="4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42"/>
      <c r="AJ144" s="27"/>
      <c r="AK144" s="27"/>
      <c r="AL144" s="27"/>
      <c r="AM144" s="43"/>
      <c r="AN144" s="7"/>
      <c r="AO144" s="7"/>
      <c r="AP144" s="7"/>
      <c r="AQ144" s="7">
        <f t="shared" si="52"/>
        <v>0</v>
      </c>
      <c r="AR144" s="3">
        <f t="shared" si="51"/>
        <v>34</v>
      </c>
      <c r="AS144" s="8">
        <f t="shared" si="53"/>
        <v>0</v>
      </c>
    </row>
    <row r="145" spans="1:45" ht="12.75" hidden="1" customHeight="1">
      <c r="A145" s="131"/>
      <c r="B145" s="133"/>
      <c r="C145" s="111" t="s">
        <v>86</v>
      </c>
      <c r="D145" s="22"/>
      <c r="E145" s="4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42"/>
      <c r="AG145" s="42"/>
      <c r="AH145" s="27"/>
      <c r="AI145" s="27"/>
      <c r="AJ145" s="43"/>
      <c r="AK145" s="42"/>
      <c r="AL145" s="27"/>
      <c r="AM145" s="43"/>
      <c r="AN145" s="7"/>
      <c r="AO145" s="7"/>
      <c r="AP145" s="7"/>
      <c r="AQ145" s="7">
        <f t="shared" si="37"/>
        <v>0</v>
      </c>
      <c r="AR145" s="3">
        <f t="shared" si="51"/>
        <v>34</v>
      </c>
      <c r="AS145" s="8">
        <f t="shared" si="36"/>
        <v>0</v>
      </c>
    </row>
    <row r="146" spans="1:45" ht="12.75" hidden="1" customHeight="1">
      <c r="A146" s="131"/>
      <c r="B146" s="134"/>
      <c r="C146" s="111" t="s">
        <v>146</v>
      </c>
      <c r="D146" s="25"/>
      <c r="E146" s="4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42"/>
      <c r="AI146" s="42"/>
      <c r="AJ146" s="43"/>
      <c r="AK146" s="27"/>
      <c r="AL146" s="27"/>
      <c r="AM146" s="43"/>
      <c r="AN146" s="7"/>
      <c r="AO146" s="7"/>
      <c r="AP146" s="7"/>
      <c r="AQ146" s="7">
        <f t="shared" si="37"/>
        <v>0</v>
      </c>
      <c r="AR146" s="3">
        <f t="shared" si="51"/>
        <v>34</v>
      </c>
      <c r="AS146" s="8">
        <f t="shared" si="36"/>
        <v>0</v>
      </c>
    </row>
    <row r="147" spans="1:45" ht="12.75" hidden="1" customHeight="1">
      <c r="A147" s="131"/>
      <c r="B147" s="144" t="s">
        <v>75</v>
      </c>
      <c r="C147" s="111" t="s">
        <v>84</v>
      </c>
      <c r="D147" s="25"/>
      <c r="E147" s="4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42"/>
      <c r="AI147" s="42"/>
      <c r="AJ147" s="43"/>
      <c r="AK147" s="27"/>
      <c r="AL147" s="27"/>
      <c r="AM147" s="43"/>
      <c r="AN147" s="7"/>
      <c r="AO147" s="7"/>
      <c r="AP147" s="7"/>
      <c r="AQ147" s="7">
        <f t="shared" si="37"/>
        <v>0</v>
      </c>
      <c r="AR147" s="49">
        <f t="shared" ref="AR147:AR150" si="54">34*2</f>
        <v>68</v>
      </c>
      <c r="AS147" s="8">
        <f t="shared" si="36"/>
        <v>0</v>
      </c>
    </row>
    <row r="148" spans="1:45" ht="12.75" hidden="1" customHeight="1">
      <c r="A148" s="131"/>
      <c r="B148" s="144"/>
      <c r="C148" s="111" t="s">
        <v>85</v>
      </c>
      <c r="D148" s="52"/>
      <c r="E148" s="4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42"/>
      <c r="AI148" s="42"/>
      <c r="AJ148" s="43"/>
      <c r="AK148" s="27"/>
      <c r="AL148" s="27"/>
      <c r="AM148" s="43"/>
      <c r="AN148" s="7"/>
      <c r="AO148" s="7"/>
      <c r="AP148" s="7"/>
      <c r="AQ148" s="7">
        <f t="shared" ref="AQ148" si="55">COUNTA(E148:AP148)</f>
        <v>0</v>
      </c>
      <c r="AR148" s="49">
        <f t="shared" si="54"/>
        <v>68</v>
      </c>
      <c r="AS148" s="8">
        <f t="shared" ref="AS148" si="56">AQ148/AR148</f>
        <v>0</v>
      </c>
    </row>
    <row r="149" spans="1:45" ht="12.75" hidden="1" customHeight="1">
      <c r="A149" s="131"/>
      <c r="B149" s="144"/>
      <c r="C149" s="111" t="s">
        <v>86</v>
      </c>
      <c r="D149" s="25"/>
      <c r="E149" s="4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42"/>
      <c r="AI149" s="42"/>
      <c r="AJ149" s="43"/>
      <c r="AK149" s="27"/>
      <c r="AL149" s="27"/>
      <c r="AM149" s="43"/>
      <c r="AN149" s="7"/>
      <c r="AO149" s="7"/>
      <c r="AP149" s="7"/>
      <c r="AQ149" s="7">
        <f t="shared" si="37"/>
        <v>0</v>
      </c>
      <c r="AR149" s="49">
        <f t="shared" si="54"/>
        <v>68</v>
      </c>
      <c r="AS149" s="8">
        <f t="shared" si="36"/>
        <v>0</v>
      </c>
    </row>
    <row r="150" spans="1:45" ht="12.75" hidden="1" customHeight="1">
      <c r="A150" s="131"/>
      <c r="B150" s="144"/>
      <c r="C150" s="111" t="s">
        <v>146</v>
      </c>
      <c r="D150" s="25"/>
      <c r="E150" s="4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42"/>
      <c r="AI150" s="42"/>
      <c r="AJ150" s="43"/>
      <c r="AK150" s="27"/>
      <c r="AL150" s="27"/>
      <c r="AM150" s="43"/>
      <c r="AN150" s="7"/>
      <c r="AO150" s="7"/>
      <c r="AP150" s="7"/>
      <c r="AQ150" s="7">
        <f t="shared" si="37"/>
        <v>0</v>
      </c>
      <c r="AR150" s="49">
        <f t="shared" si="54"/>
        <v>68</v>
      </c>
      <c r="AS150" s="8">
        <f t="shared" si="36"/>
        <v>0</v>
      </c>
    </row>
    <row r="151" spans="1:45" ht="27" customHeight="1">
      <c r="A151" s="67"/>
      <c r="B151" s="68"/>
      <c r="C151" s="68"/>
      <c r="D151" s="68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7"/>
      <c r="AN151" s="67"/>
      <c r="AO151" s="67"/>
      <c r="AP151" s="67"/>
      <c r="AQ151" s="67"/>
      <c r="AR151" s="67"/>
      <c r="AS151" s="67"/>
    </row>
    <row r="152" spans="1:45" s="44" customFormat="1" ht="90.75" customHeight="1">
      <c r="A152" s="157" t="s">
        <v>26</v>
      </c>
      <c r="B152" s="157"/>
      <c r="C152" s="157"/>
      <c r="D152" s="157"/>
      <c r="E152" s="180" t="s">
        <v>40</v>
      </c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58" t="s">
        <v>20</v>
      </c>
      <c r="AR152" s="158" t="s">
        <v>22</v>
      </c>
      <c r="AS152" s="184" t="s">
        <v>21</v>
      </c>
    </row>
    <row r="153" spans="1:45" s="44" customFormat="1" ht="21" customHeight="1">
      <c r="A153" s="144" t="s">
        <v>0</v>
      </c>
      <c r="B153" s="144"/>
      <c r="C153" s="144"/>
      <c r="D153" s="23" t="s">
        <v>18</v>
      </c>
      <c r="E153" s="144" t="s">
        <v>1</v>
      </c>
      <c r="F153" s="144"/>
      <c r="G153" s="144"/>
      <c r="H153" s="144"/>
      <c r="I153" s="144" t="s">
        <v>2</v>
      </c>
      <c r="J153" s="144"/>
      <c r="K153" s="144"/>
      <c r="L153" s="144"/>
      <c r="M153" s="144" t="s">
        <v>3</v>
      </c>
      <c r="N153" s="144"/>
      <c r="O153" s="144"/>
      <c r="P153" s="144"/>
      <c r="Q153" s="144" t="s">
        <v>4</v>
      </c>
      <c r="R153" s="144"/>
      <c r="S153" s="144"/>
      <c r="T153" s="144"/>
      <c r="U153" s="144" t="s">
        <v>5</v>
      </c>
      <c r="V153" s="144"/>
      <c r="W153" s="144"/>
      <c r="X153" s="144" t="s">
        <v>6</v>
      </c>
      <c r="Y153" s="144"/>
      <c r="Z153" s="144"/>
      <c r="AA153" s="144"/>
      <c r="AB153" s="144" t="s">
        <v>7</v>
      </c>
      <c r="AC153" s="144"/>
      <c r="AD153" s="144"/>
      <c r="AE153" s="144" t="s">
        <v>8</v>
      </c>
      <c r="AF153" s="144"/>
      <c r="AG153" s="144"/>
      <c r="AH153" s="144"/>
      <c r="AI153" s="144"/>
      <c r="AJ153" s="144" t="s">
        <v>9</v>
      </c>
      <c r="AK153" s="144"/>
      <c r="AL153" s="144"/>
      <c r="AM153" s="186" t="s">
        <v>10</v>
      </c>
      <c r="AN153" s="186"/>
      <c r="AO153" s="186"/>
      <c r="AP153" s="186"/>
      <c r="AQ153" s="158"/>
      <c r="AR153" s="158"/>
      <c r="AS153" s="184"/>
    </row>
    <row r="154" spans="1:45" s="44" customFormat="1" ht="15" customHeight="1">
      <c r="A154" s="144"/>
      <c r="B154" s="144"/>
      <c r="C154" s="144"/>
      <c r="D154" s="23" t="s">
        <v>19</v>
      </c>
      <c r="E154" s="5">
        <v>1</v>
      </c>
      <c r="F154" s="5">
        <v>2</v>
      </c>
      <c r="G154" s="5">
        <v>3</v>
      </c>
      <c r="H154" s="5">
        <v>4</v>
      </c>
      <c r="I154" s="5">
        <v>5</v>
      </c>
      <c r="J154" s="5">
        <v>6</v>
      </c>
      <c r="K154" s="5">
        <v>7</v>
      </c>
      <c r="L154" s="5">
        <v>8</v>
      </c>
      <c r="M154" s="5">
        <v>9</v>
      </c>
      <c r="N154" s="5">
        <v>10</v>
      </c>
      <c r="O154" s="5">
        <v>11</v>
      </c>
      <c r="P154" s="5">
        <v>12</v>
      </c>
      <c r="Q154" s="5">
        <v>13</v>
      </c>
      <c r="R154" s="5">
        <v>14</v>
      </c>
      <c r="S154" s="5">
        <v>15</v>
      </c>
      <c r="T154" s="5">
        <v>16</v>
      </c>
      <c r="U154" s="5">
        <v>17</v>
      </c>
      <c r="V154" s="5">
        <v>18</v>
      </c>
      <c r="W154" s="5">
        <v>19</v>
      </c>
      <c r="X154" s="5">
        <v>20</v>
      </c>
      <c r="Y154" s="5">
        <v>21</v>
      </c>
      <c r="Z154" s="5">
        <v>22</v>
      </c>
      <c r="AA154" s="5">
        <v>23</v>
      </c>
      <c r="AB154" s="5">
        <v>24</v>
      </c>
      <c r="AC154" s="5">
        <v>25</v>
      </c>
      <c r="AD154" s="5">
        <v>26</v>
      </c>
      <c r="AE154" s="5">
        <v>27</v>
      </c>
      <c r="AF154" s="5">
        <v>28</v>
      </c>
      <c r="AG154" s="5">
        <v>29</v>
      </c>
      <c r="AH154" s="5">
        <v>30</v>
      </c>
      <c r="AI154" s="5">
        <v>31</v>
      </c>
      <c r="AJ154" s="5">
        <v>32</v>
      </c>
      <c r="AK154" s="5">
        <v>33</v>
      </c>
      <c r="AL154" s="5">
        <v>34</v>
      </c>
      <c r="AM154" s="101">
        <v>35</v>
      </c>
      <c r="AN154" s="101">
        <v>36</v>
      </c>
      <c r="AO154" s="101">
        <v>37</v>
      </c>
      <c r="AP154" s="101">
        <v>38</v>
      </c>
      <c r="AQ154" s="158"/>
      <c r="AR154" s="158"/>
      <c r="AS154" s="184"/>
    </row>
    <row r="155" spans="1:45" s="44" customFormat="1" ht="14.25" customHeight="1">
      <c r="A155" s="131" t="s">
        <v>25</v>
      </c>
      <c r="B155" s="132" t="s">
        <v>13</v>
      </c>
      <c r="C155" s="24" t="s">
        <v>89</v>
      </c>
      <c r="D155" s="25"/>
      <c r="E155" s="4"/>
      <c r="F155" s="97" t="s">
        <v>133</v>
      </c>
      <c r="G155" s="27"/>
      <c r="H155" s="27"/>
      <c r="I155" s="4"/>
      <c r="J155" s="4"/>
      <c r="K155" s="4"/>
      <c r="L155" s="4"/>
      <c r="M155" s="4"/>
      <c r="N155" s="4"/>
      <c r="O155" s="97" t="s">
        <v>133</v>
      </c>
      <c r="P155" s="98" t="s">
        <v>135</v>
      </c>
      <c r="Q155" s="4"/>
      <c r="R155" s="97" t="s">
        <v>133</v>
      </c>
      <c r="S155" s="4"/>
      <c r="T155" s="98" t="s">
        <v>135</v>
      </c>
      <c r="U155" s="4"/>
      <c r="V155" s="4"/>
      <c r="W155" s="4"/>
      <c r="X155" s="97" t="s">
        <v>133</v>
      </c>
      <c r="Y155" s="4"/>
      <c r="Z155" s="98" t="s">
        <v>136</v>
      </c>
      <c r="AA155" s="4"/>
      <c r="AB155" s="4"/>
      <c r="AC155" s="97" t="s">
        <v>133</v>
      </c>
      <c r="AD155" s="98" t="s">
        <v>135</v>
      </c>
      <c r="AE155" s="4"/>
      <c r="AF155" s="97" t="s">
        <v>133</v>
      </c>
      <c r="AG155" s="98" t="s">
        <v>135</v>
      </c>
      <c r="AH155" s="128" t="s">
        <v>156</v>
      </c>
      <c r="AI155" s="4"/>
      <c r="AJ155" s="4"/>
      <c r="AK155" s="97" t="s">
        <v>133</v>
      </c>
      <c r="AL155" s="4"/>
      <c r="AM155" s="102"/>
      <c r="AN155" s="102"/>
      <c r="AO155" s="102"/>
      <c r="AP155" s="102"/>
      <c r="AQ155" s="7">
        <f>COUNTA(E155:AP155)</f>
        <v>13</v>
      </c>
      <c r="AR155" s="3">
        <f>34*5</f>
        <v>170</v>
      </c>
      <c r="AS155" s="8">
        <f t="shared" ref="AS155:AS198" si="57">AQ155/AR155</f>
        <v>7.6470588235294124E-2</v>
      </c>
    </row>
    <row r="156" spans="1:45" s="44" customFormat="1" ht="17.25" customHeight="1">
      <c r="A156" s="131"/>
      <c r="B156" s="133"/>
      <c r="C156" s="24" t="s">
        <v>90</v>
      </c>
      <c r="D156" s="25"/>
      <c r="E156" s="4"/>
      <c r="F156" s="97" t="s">
        <v>133</v>
      </c>
      <c r="G156" s="27"/>
      <c r="H156" s="27"/>
      <c r="I156" s="4"/>
      <c r="J156" s="4"/>
      <c r="K156" s="4"/>
      <c r="L156" s="4"/>
      <c r="M156" s="4"/>
      <c r="N156" s="4"/>
      <c r="O156" s="97" t="s">
        <v>133</v>
      </c>
      <c r="P156" s="98" t="s">
        <v>135</v>
      </c>
      <c r="Q156" s="4"/>
      <c r="R156" s="97" t="s">
        <v>133</v>
      </c>
      <c r="S156" s="4"/>
      <c r="T156" s="98" t="s">
        <v>135</v>
      </c>
      <c r="U156" s="4"/>
      <c r="V156" s="4"/>
      <c r="W156" s="4"/>
      <c r="X156" s="97" t="s">
        <v>133</v>
      </c>
      <c r="Y156" s="4"/>
      <c r="Z156" s="98" t="s">
        <v>136</v>
      </c>
      <c r="AA156" s="4"/>
      <c r="AB156" s="4"/>
      <c r="AC156" s="97" t="s">
        <v>133</v>
      </c>
      <c r="AD156" s="98" t="s">
        <v>135</v>
      </c>
      <c r="AE156" s="4"/>
      <c r="AF156" s="97" t="s">
        <v>133</v>
      </c>
      <c r="AG156" s="98" t="s">
        <v>135</v>
      </c>
      <c r="AH156" s="128" t="s">
        <v>156</v>
      </c>
      <c r="AI156" s="4"/>
      <c r="AJ156" s="4"/>
      <c r="AK156" s="97" t="s">
        <v>133</v>
      </c>
      <c r="AL156" s="4"/>
      <c r="AM156" s="102"/>
      <c r="AN156" s="102"/>
      <c r="AO156" s="102"/>
      <c r="AP156" s="102"/>
      <c r="AQ156" s="7">
        <f t="shared" ref="AQ156:AQ198" si="58">COUNTA(E156:AP156)</f>
        <v>13</v>
      </c>
      <c r="AR156" s="3">
        <f t="shared" ref="AR156:AR158" si="59">34*5</f>
        <v>170</v>
      </c>
      <c r="AS156" s="8">
        <f t="shared" si="57"/>
        <v>7.6470588235294124E-2</v>
      </c>
    </row>
    <row r="157" spans="1:45" s="44" customFormat="1" ht="17.25" customHeight="1">
      <c r="A157" s="131"/>
      <c r="B157" s="133"/>
      <c r="C157" s="125" t="s">
        <v>91</v>
      </c>
      <c r="D157" s="52"/>
      <c r="E157" s="4"/>
      <c r="F157" s="97" t="s">
        <v>133</v>
      </c>
      <c r="G157" s="27"/>
      <c r="H157" s="27"/>
      <c r="I157" s="4"/>
      <c r="J157" s="4"/>
      <c r="K157" s="4"/>
      <c r="L157" s="4"/>
      <c r="M157" s="4"/>
      <c r="N157" s="4"/>
      <c r="O157" s="97" t="s">
        <v>133</v>
      </c>
      <c r="P157" s="98" t="s">
        <v>135</v>
      </c>
      <c r="Q157" s="4"/>
      <c r="R157" s="97" t="s">
        <v>133</v>
      </c>
      <c r="S157" s="4"/>
      <c r="T157" s="98" t="s">
        <v>135</v>
      </c>
      <c r="U157" s="4"/>
      <c r="V157" s="4"/>
      <c r="W157" s="4"/>
      <c r="X157" s="97" t="s">
        <v>133</v>
      </c>
      <c r="Y157" s="4"/>
      <c r="Z157" s="98" t="s">
        <v>136</v>
      </c>
      <c r="AA157" s="4"/>
      <c r="AB157" s="4"/>
      <c r="AC157" s="97" t="s">
        <v>133</v>
      </c>
      <c r="AD157" s="98" t="s">
        <v>135</v>
      </c>
      <c r="AE157" s="4"/>
      <c r="AF157" s="97" t="s">
        <v>133</v>
      </c>
      <c r="AG157" s="98" t="s">
        <v>135</v>
      </c>
      <c r="AH157" s="128" t="s">
        <v>156</v>
      </c>
      <c r="AI157" s="4"/>
      <c r="AJ157" s="4"/>
      <c r="AK157" s="97" t="s">
        <v>133</v>
      </c>
      <c r="AL157" s="4"/>
      <c r="AM157" s="102"/>
      <c r="AN157" s="102"/>
      <c r="AO157" s="102"/>
      <c r="AP157" s="102"/>
      <c r="AQ157" s="7">
        <f t="shared" si="58"/>
        <v>13</v>
      </c>
      <c r="AR157" s="3">
        <f t="shared" si="59"/>
        <v>170</v>
      </c>
      <c r="AS157" s="8">
        <f t="shared" si="57"/>
        <v>7.6470588235294124E-2</v>
      </c>
    </row>
    <row r="158" spans="1:45" s="44" customFormat="1" ht="13.5" customHeight="1">
      <c r="A158" s="131"/>
      <c r="B158" s="134"/>
      <c r="C158" s="125" t="s">
        <v>151</v>
      </c>
      <c r="D158" s="25"/>
      <c r="E158" s="4"/>
      <c r="F158" s="97" t="s">
        <v>133</v>
      </c>
      <c r="G158" s="27"/>
      <c r="H158" s="27"/>
      <c r="I158" s="4"/>
      <c r="J158" s="4"/>
      <c r="K158" s="4"/>
      <c r="L158" s="4"/>
      <c r="M158" s="4"/>
      <c r="N158" s="4"/>
      <c r="O158" s="97" t="s">
        <v>133</v>
      </c>
      <c r="P158" s="98" t="s">
        <v>135</v>
      </c>
      <c r="Q158" s="4"/>
      <c r="R158" s="97" t="s">
        <v>133</v>
      </c>
      <c r="S158" s="4"/>
      <c r="T158" s="98" t="s">
        <v>135</v>
      </c>
      <c r="U158" s="4"/>
      <c r="V158" s="4"/>
      <c r="W158" s="4"/>
      <c r="X158" s="97" t="s">
        <v>133</v>
      </c>
      <c r="Y158" s="4"/>
      <c r="Z158" s="98" t="s">
        <v>136</v>
      </c>
      <c r="AA158" s="4"/>
      <c r="AB158" s="4"/>
      <c r="AC158" s="97" t="s">
        <v>133</v>
      </c>
      <c r="AD158" s="98" t="s">
        <v>135</v>
      </c>
      <c r="AE158" s="4"/>
      <c r="AF158" s="97" t="s">
        <v>133</v>
      </c>
      <c r="AG158" s="98" t="s">
        <v>135</v>
      </c>
      <c r="AH158" s="128" t="s">
        <v>156</v>
      </c>
      <c r="AI158" s="4"/>
      <c r="AJ158" s="4"/>
      <c r="AK158" s="97" t="s">
        <v>133</v>
      </c>
      <c r="AL158" s="4"/>
      <c r="AM158" s="102"/>
      <c r="AN158" s="102"/>
      <c r="AO158" s="102"/>
      <c r="AP158" s="102"/>
      <c r="AQ158" s="7">
        <f t="shared" si="58"/>
        <v>13</v>
      </c>
      <c r="AR158" s="3">
        <f t="shared" si="59"/>
        <v>170</v>
      </c>
      <c r="AS158" s="8">
        <f t="shared" si="57"/>
        <v>7.6470588235294124E-2</v>
      </c>
    </row>
    <row r="159" spans="1:45" s="44" customFormat="1" ht="18" customHeight="1">
      <c r="A159" s="131"/>
      <c r="B159" s="132" t="s">
        <v>27</v>
      </c>
      <c r="C159" s="24" t="s">
        <v>89</v>
      </c>
      <c r="D159" s="25"/>
      <c r="E159" s="4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97" t="s">
        <v>133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97" t="s">
        <v>133</v>
      </c>
      <c r="AK159" s="27"/>
      <c r="AL159" s="27"/>
      <c r="AM159" s="102"/>
      <c r="AN159" s="102"/>
      <c r="AO159" s="102"/>
      <c r="AP159" s="102"/>
      <c r="AQ159" s="7">
        <f t="shared" si="58"/>
        <v>2</v>
      </c>
      <c r="AR159" s="3">
        <f>34*3</f>
        <v>102</v>
      </c>
      <c r="AS159" s="8">
        <f t="shared" si="57"/>
        <v>1.9607843137254902E-2</v>
      </c>
    </row>
    <row r="160" spans="1:45" s="44" customFormat="1" ht="18" customHeight="1">
      <c r="A160" s="131"/>
      <c r="B160" s="133"/>
      <c r="C160" s="24" t="s">
        <v>90</v>
      </c>
      <c r="D160" s="25"/>
      <c r="E160" s="4"/>
      <c r="F160" s="4"/>
      <c r="G160" s="4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97" t="s">
        <v>133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97" t="s">
        <v>133</v>
      </c>
      <c r="AK160" s="27"/>
      <c r="AL160" s="27"/>
      <c r="AM160" s="102"/>
      <c r="AN160" s="102"/>
      <c r="AO160" s="102"/>
      <c r="AP160" s="102"/>
      <c r="AQ160" s="7">
        <f>COUNTA(E160:AP160)</f>
        <v>2</v>
      </c>
      <c r="AR160" s="3">
        <f t="shared" ref="AR160:AR166" si="60">34*3</f>
        <v>102</v>
      </c>
      <c r="AS160" s="8">
        <f>AQ160/AR160</f>
        <v>1.9607843137254902E-2</v>
      </c>
    </row>
    <row r="161" spans="1:45" s="44" customFormat="1" ht="18" customHeight="1">
      <c r="A161" s="131"/>
      <c r="B161" s="133"/>
      <c r="C161" s="125" t="s">
        <v>91</v>
      </c>
      <c r="D161" s="52"/>
      <c r="E161" s="4"/>
      <c r="F161" s="4"/>
      <c r="G161" s="4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97" t="s">
        <v>133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97" t="s">
        <v>133</v>
      </c>
      <c r="AK161" s="27"/>
      <c r="AL161" s="27"/>
      <c r="AM161" s="102"/>
      <c r="AN161" s="102"/>
      <c r="AO161" s="102"/>
      <c r="AP161" s="102"/>
      <c r="AQ161" s="7">
        <f>COUNTA(E161:AP161)</f>
        <v>2</v>
      </c>
      <c r="AR161" s="3">
        <f t="shared" si="60"/>
        <v>102</v>
      </c>
      <c r="AS161" s="8">
        <f>AQ161/AR161</f>
        <v>1.9607843137254902E-2</v>
      </c>
    </row>
    <row r="162" spans="1:45" s="44" customFormat="1" ht="18.75" customHeight="1">
      <c r="A162" s="131"/>
      <c r="B162" s="134"/>
      <c r="C162" s="125" t="s">
        <v>151</v>
      </c>
      <c r="D162" s="25"/>
      <c r="E162" s="4"/>
      <c r="F162" s="4"/>
      <c r="G162" s="4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97" t="s">
        <v>133</v>
      </c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97" t="s">
        <v>133</v>
      </c>
      <c r="AK162" s="27"/>
      <c r="AL162" s="27"/>
      <c r="AM162" s="102"/>
      <c r="AN162" s="102"/>
      <c r="AO162" s="102"/>
      <c r="AP162" s="102"/>
      <c r="AQ162" s="7">
        <f t="shared" si="58"/>
        <v>2</v>
      </c>
      <c r="AR162" s="3">
        <f t="shared" si="60"/>
        <v>102</v>
      </c>
      <c r="AS162" s="8">
        <f t="shared" si="57"/>
        <v>1.9607843137254902E-2</v>
      </c>
    </row>
    <row r="163" spans="1:45" s="44" customFormat="1" ht="21" customHeight="1">
      <c r="A163" s="131"/>
      <c r="B163" s="132" t="s">
        <v>12</v>
      </c>
      <c r="C163" s="24" t="s">
        <v>89</v>
      </c>
      <c r="D163" s="20"/>
      <c r="E163" s="4"/>
      <c r="F163" s="4"/>
      <c r="G163" s="97" t="s">
        <v>140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97" t="s">
        <v>140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97" t="s">
        <v>140</v>
      </c>
      <c r="AJ163" s="27"/>
      <c r="AK163" s="27"/>
      <c r="AL163" s="27"/>
      <c r="AM163" s="102"/>
      <c r="AN163" s="102"/>
      <c r="AO163" s="102"/>
      <c r="AP163" s="102"/>
      <c r="AQ163" s="7">
        <f t="shared" si="58"/>
        <v>3</v>
      </c>
      <c r="AR163" s="3">
        <f t="shared" si="60"/>
        <v>102</v>
      </c>
      <c r="AS163" s="8">
        <f t="shared" si="57"/>
        <v>2.9411764705882353E-2</v>
      </c>
    </row>
    <row r="164" spans="1:45" s="44" customFormat="1" ht="18.75" customHeight="1">
      <c r="A164" s="131"/>
      <c r="B164" s="133"/>
      <c r="C164" s="24" t="s">
        <v>90</v>
      </c>
      <c r="D164" s="20"/>
      <c r="E164" s="4"/>
      <c r="F164" s="4"/>
      <c r="G164" s="97" t="s">
        <v>140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97" t="s">
        <v>140</v>
      </c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97" t="s">
        <v>140</v>
      </c>
      <c r="AJ164" s="27"/>
      <c r="AK164" s="27"/>
      <c r="AL164" s="27"/>
      <c r="AM164" s="102"/>
      <c r="AN164" s="102"/>
      <c r="AO164" s="102"/>
      <c r="AP164" s="102"/>
      <c r="AQ164" s="7">
        <f t="shared" si="58"/>
        <v>3</v>
      </c>
      <c r="AR164" s="3">
        <f t="shared" si="60"/>
        <v>102</v>
      </c>
      <c r="AS164" s="8">
        <f t="shared" si="57"/>
        <v>2.9411764705882353E-2</v>
      </c>
    </row>
    <row r="165" spans="1:45" s="44" customFormat="1" ht="18.75" customHeight="1">
      <c r="A165" s="131"/>
      <c r="B165" s="133"/>
      <c r="C165" s="125" t="s">
        <v>91</v>
      </c>
      <c r="D165" s="20"/>
      <c r="E165" s="4"/>
      <c r="F165" s="4"/>
      <c r="G165" s="97" t="s">
        <v>140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97" t="s">
        <v>140</v>
      </c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97" t="s">
        <v>140</v>
      </c>
      <c r="AJ165" s="27"/>
      <c r="AK165" s="27"/>
      <c r="AL165" s="27"/>
      <c r="AM165" s="102"/>
      <c r="AN165" s="102"/>
      <c r="AO165" s="102"/>
      <c r="AP165" s="102"/>
      <c r="AQ165" s="7">
        <f t="shared" si="58"/>
        <v>3</v>
      </c>
      <c r="AR165" s="3">
        <f t="shared" si="60"/>
        <v>102</v>
      </c>
      <c r="AS165" s="8">
        <f t="shared" si="57"/>
        <v>2.9411764705882353E-2</v>
      </c>
    </row>
    <row r="166" spans="1:45" s="44" customFormat="1" ht="16.5" customHeight="1">
      <c r="A166" s="131"/>
      <c r="B166" s="134"/>
      <c r="C166" s="125" t="s">
        <v>151</v>
      </c>
      <c r="D166" s="20"/>
      <c r="E166" s="4"/>
      <c r="F166" s="4"/>
      <c r="G166" s="97" t="s">
        <v>140</v>
      </c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97" t="s">
        <v>140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97" t="s">
        <v>140</v>
      </c>
      <c r="AJ166" s="43"/>
      <c r="AK166" s="27"/>
      <c r="AL166" s="27"/>
      <c r="AM166" s="102"/>
      <c r="AN166" s="102"/>
      <c r="AO166" s="102"/>
      <c r="AP166" s="102"/>
      <c r="AQ166" s="7">
        <f t="shared" si="58"/>
        <v>3</v>
      </c>
      <c r="AR166" s="3">
        <f t="shared" si="60"/>
        <v>102</v>
      </c>
      <c r="AS166" s="8">
        <f t="shared" si="57"/>
        <v>2.9411764705882353E-2</v>
      </c>
    </row>
    <row r="167" spans="1:45" s="44" customFormat="1" ht="21" customHeight="1">
      <c r="A167" s="131"/>
      <c r="B167" s="132" t="s">
        <v>11</v>
      </c>
      <c r="C167" s="24" t="s">
        <v>89</v>
      </c>
      <c r="D167" s="25"/>
      <c r="E167" s="4"/>
      <c r="F167" s="4"/>
      <c r="G167" s="4"/>
      <c r="H167" s="27"/>
      <c r="I167" s="27"/>
      <c r="J167" s="27"/>
      <c r="K167" s="27"/>
      <c r="L167" s="97" t="s">
        <v>133</v>
      </c>
      <c r="M167" s="27"/>
      <c r="N167" s="98" t="s">
        <v>141</v>
      </c>
      <c r="O167" s="98" t="s">
        <v>141</v>
      </c>
      <c r="P167" s="27"/>
      <c r="Q167" s="27"/>
      <c r="R167" s="27"/>
      <c r="S167" s="27"/>
      <c r="T167" s="27"/>
      <c r="U167" s="27"/>
      <c r="V167" s="27"/>
      <c r="W167" s="27"/>
      <c r="X167" s="97" t="s">
        <v>133</v>
      </c>
      <c r="Y167" s="98" t="s">
        <v>141</v>
      </c>
      <c r="Z167" s="27"/>
      <c r="AA167" s="27"/>
      <c r="AB167" s="27"/>
      <c r="AC167" s="27"/>
      <c r="AD167" s="27"/>
      <c r="AE167" s="27"/>
      <c r="AF167" s="27"/>
      <c r="AG167" s="27"/>
      <c r="AH167" s="97" t="s">
        <v>133</v>
      </c>
      <c r="AI167" s="98" t="s">
        <v>141</v>
      </c>
      <c r="AJ167" s="97" t="s">
        <v>133</v>
      </c>
      <c r="AK167" s="128" t="s">
        <v>156</v>
      </c>
      <c r="AL167" s="27"/>
      <c r="AM167" s="102"/>
      <c r="AN167" s="102"/>
      <c r="AO167" s="102"/>
      <c r="AP167" s="102"/>
      <c r="AQ167" s="7">
        <f t="shared" si="58"/>
        <v>9</v>
      </c>
      <c r="AR167" s="3">
        <f t="shared" ref="AR167:AR170" si="61">34*5</f>
        <v>170</v>
      </c>
      <c r="AS167" s="8">
        <f t="shared" si="57"/>
        <v>5.2941176470588235E-2</v>
      </c>
    </row>
    <row r="168" spans="1:45" s="44" customFormat="1" ht="21" customHeight="1">
      <c r="A168" s="131"/>
      <c r="B168" s="133"/>
      <c r="C168" s="125" t="s">
        <v>91</v>
      </c>
      <c r="D168" s="25"/>
      <c r="E168" s="4"/>
      <c r="F168" s="4"/>
      <c r="G168" s="4"/>
      <c r="H168" s="27"/>
      <c r="I168" s="27"/>
      <c r="J168" s="27"/>
      <c r="K168" s="27"/>
      <c r="L168" s="97" t="s">
        <v>133</v>
      </c>
      <c r="M168" s="27"/>
      <c r="N168" s="98" t="s">
        <v>141</v>
      </c>
      <c r="O168" s="98" t="s">
        <v>141</v>
      </c>
      <c r="P168" s="27"/>
      <c r="Q168" s="27"/>
      <c r="R168" s="27"/>
      <c r="S168" s="27"/>
      <c r="T168" s="27"/>
      <c r="U168" s="27"/>
      <c r="V168" s="27"/>
      <c r="W168" s="27"/>
      <c r="X168" s="97" t="s">
        <v>133</v>
      </c>
      <c r="Y168" s="98" t="s">
        <v>141</v>
      </c>
      <c r="Z168" s="27"/>
      <c r="AA168" s="27"/>
      <c r="AB168" s="27"/>
      <c r="AC168" s="27"/>
      <c r="AD168" s="27"/>
      <c r="AE168" s="27"/>
      <c r="AF168" s="27"/>
      <c r="AG168" s="27"/>
      <c r="AH168" s="97" t="s">
        <v>133</v>
      </c>
      <c r="AI168" s="98" t="s">
        <v>141</v>
      </c>
      <c r="AJ168" s="97" t="s">
        <v>133</v>
      </c>
      <c r="AK168" s="128" t="s">
        <v>156</v>
      </c>
      <c r="AL168" s="27"/>
      <c r="AM168" s="102"/>
      <c r="AN168" s="102"/>
      <c r="AO168" s="102"/>
      <c r="AP168" s="102"/>
      <c r="AQ168" s="7">
        <f t="shared" si="58"/>
        <v>9</v>
      </c>
      <c r="AR168" s="3">
        <f t="shared" si="61"/>
        <v>170</v>
      </c>
      <c r="AS168" s="8">
        <f t="shared" si="57"/>
        <v>5.2941176470588235E-2</v>
      </c>
    </row>
    <row r="169" spans="1:45" s="44" customFormat="1" ht="21" customHeight="1">
      <c r="A169" s="131"/>
      <c r="B169" s="133"/>
      <c r="C169" s="125" t="s">
        <v>151</v>
      </c>
      <c r="D169" s="52"/>
      <c r="E169" s="4"/>
      <c r="F169" s="4"/>
      <c r="G169" s="4"/>
      <c r="H169" s="27"/>
      <c r="I169" s="27"/>
      <c r="J169" s="27"/>
      <c r="K169" s="27"/>
      <c r="L169" s="97" t="s">
        <v>133</v>
      </c>
      <c r="M169" s="27"/>
      <c r="N169" s="98" t="s">
        <v>141</v>
      </c>
      <c r="O169" s="98" t="s">
        <v>141</v>
      </c>
      <c r="P169" s="27"/>
      <c r="Q169" s="27"/>
      <c r="R169" s="27"/>
      <c r="S169" s="27"/>
      <c r="T169" s="27"/>
      <c r="U169" s="27"/>
      <c r="V169" s="27"/>
      <c r="W169" s="27"/>
      <c r="X169" s="97" t="s">
        <v>133</v>
      </c>
      <c r="Y169" s="98" t="s">
        <v>141</v>
      </c>
      <c r="Z169" s="27"/>
      <c r="AA169" s="27"/>
      <c r="AB169" s="27"/>
      <c r="AC169" s="27"/>
      <c r="AD169" s="27"/>
      <c r="AE169" s="27"/>
      <c r="AF169" s="27"/>
      <c r="AG169" s="27"/>
      <c r="AH169" s="97" t="s">
        <v>133</v>
      </c>
      <c r="AI169" s="98" t="s">
        <v>141</v>
      </c>
      <c r="AJ169" s="97" t="s">
        <v>133</v>
      </c>
      <c r="AK169" s="128" t="s">
        <v>156</v>
      </c>
      <c r="AL169" s="27"/>
      <c r="AM169" s="102"/>
      <c r="AN169" s="102"/>
      <c r="AO169" s="102"/>
      <c r="AP169" s="102"/>
      <c r="AQ169" s="7">
        <f t="shared" si="58"/>
        <v>9</v>
      </c>
      <c r="AR169" s="3">
        <f t="shared" si="61"/>
        <v>170</v>
      </c>
      <c r="AS169" s="8">
        <f t="shared" si="57"/>
        <v>5.2941176470588235E-2</v>
      </c>
    </row>
    <row r="170" spans="1:45" s="44" customFormat="1" ht="18" customHeight="1">
      <c r="A170" s="131"/>
      <c r="B170" s="134"/>
      <c r="C170" s="24" t="s">
        <v>91</v>
      </c>
      <c r="D170" s="25"/>
      <c r="E170" s="4"/>
      <c r="F170" s="4"/>
      <c r="G170" s="4"/>
      <c r="H170" s="27"/>
      <c r="I170" s="27"/>
      <c r="J170" s="27"/>
      <c r="K170" s="27"/>
      <c r="L170" s="97" t="s">
        <v>133</v>
      </c>
      <c r="M170" s="27"/>
      <c r="N170" s="98" t="s">
        <v>141</v>
      </c>
      <c r="O170" s="98" t="s">
        <v>141</v>
      </c>
      <c r="P170" s="27"/>
      <c r="Q170" s="27"/>
      <c r="R170" s="27"/>
      <c r="S170" s="27"/>
      <c r="T170" s="27"/>
      <c r="U170" s="27"/>
      <c r="V170" s="27"/>
      <c r="W170" s="27"/>
      <c r="X170" s="97" t="s">
        <v>133</v>
      </c>
      <c r="Y170" s="98" t="s">
        <v>141</v>
      </c>
      <c r="Z170" s="27"/>
      <c r="AA170" s="27"/>
      <c r="AB170" s="27"/>
      <c r="AC170" s="27"/>
      <c r="AD170" s="27"/>
      <c r="AE170" s="27"/>
      <c r="AF170" s="27"/>
      <c r="AG170" s="27"/>
      <c r="AH170" s="97" t="s">
        <v>133</v>
      </c>
      <c r="AI170" s="98" t="s">
        <v>141</v>
      </c>
      <c r="AJ170" s="97" t="s">
        <v>133</v>
      </c>
      <c r="AK170" s="128" t="s">
        <v>156</v>
      </c>
      <c r="AL170" s="27"/>
      <c r="AM170" s="102"/>
      <c r="AN170" s="102"/>
      <c r="AO170" s="102"/>
      <c r="AP170" s="102"/>
      <c r="AQ170" s="7">
        <f t="shared" si="58"/>
        <v>9</v>
      </c>
      <c r="AR170" s="3">
        <f t="shared" si="61"/>
        <v>170</v>
      </c>
      <c r="AS170" s="8">
        <f t="shared" si="57"/>
        <v>5.2941176470588235E-2</v>
      </c>
    </row>
    <row r="171" spans="1:45" s="44" customFormat="1" ht="21" customHeight="1">
      <c r="A171" s="131"/>
      <c r="B171" s="132" t="s">
        <v>28</v>
      </c>
      <c r="C171" s="24" t="s">
        <v>89</v>
      </c>
      <c r="D171" s="25"/>
      <c r="E171" s="4"/>
      <c r="F171" s="4"/>
      <c r="G171" s="4"/>
      <c r="H171" s="97" t="s">
        <v>133</v>
      </c>
      <c r="I171" s="27"/>
      <c r="J171" s="27"/>
      <c r="K171" s="27"/>
      <c r="L171" s="27"/>
      <c r="M171" s="97" t="s">
        <v>133</v>
      </c>
      <c r="N171" s="27"/>
      <c r="O171" s="27"/>
      <c r="P171" s="27"/>
      <c r="Q171" s="27"/>
      <c r="R171" s="97" t="s">
        <v>133</v>
      </c>
      <c r="S171" s="27"/>
      <c r="T171" s="27"/>
      <c r="U171" s="27"/>
      <c r="V171" s="27"/>
      <c r="W171" s="27"/>
      <c r="X171" s="27"/>
      <c r="Y171" s="27"/>
      <c r="Z171" s="97" t="s">
        <v>133</v>
      </c>
      <c r="AA171" s="27"/>
      <c r="AB171" s="27"/>
      <c r="AC171" s="27"/>
      <c r="AD171" s="27"/>
      <c r="AE171" s="27"/>
      <c r="AF171" s="97" t="s">
        <v>133</v>
      </c>
      <c r="AG171" s="27"/>
      <c r="AH171" s="27"/>
      <c r="AI171" s="43"/>
      <c r="AJ171" s="43"/>
      <c r="AK171" s="27"/>
      <c r="AL171" s="27"/>
      <c r="AM171" s="102"/>
      <c r="AN171" s="102"/>
      <c r="AO171" s="102"/>
      <c r="AP171" s="102"/>
      <c r="AQ171" s="7">
        <f t="shared" si="58"/>
        <v>5</v>
      </c>
      <c r="AR171" s="3">
        <f t="shared" ref="AR171:AR174" si="62">34*3</f>
        <v>102</v>
      </c>
      <c r="AS171" s="8">
        <f t="shared" si="57"/>
        <v>4.9019607843137254E-2</v>
      </c>
    </row>
    <row r="172" spans="1:45" s="44" customFormat="1" ht="18.75" customHeight="1">
      <c r="A172" s="131"/>
      <c r="B172" s="133"/>
      <c r="C172" s="24" t="s">
        <v>90</v>
      </c>
      <c r="D172" s="22"/>
      <c r="E172" s="4"/>
      <c r="F172" s="4"/>
      <c r="G172" s="4"/>
      <c r="H172" s="97" t="s">
        <v>133</v>
      </c>
      <c r="I172" s="27"/>
      <c r="J172" s="27"/>
      <c r="K172" s="27"/>
      <c r="L172" s="27"/>
      <c r="M172" s="97" t="s">
        <v>133</v>
      </c>
      <c r="N172" s="27"/>
      <c r="O172" s="27"/>
      <c r="P172" s="27"/>
      <c r="Q172" s="27"/>
      <c r="R172" s="97" t="s">
        <v>133</v>
      </c>
      <c r="S172" s="27"/>
      <c r="T172" s="27"/>
      <c r="U172" s="27"/>
      <c r="V172" s="27"/>
      <c r="W172" s="27"/>
      <c r="X172" s="27"/>
      <c r="Y172" s="27"/>
      <c r="Z172" s="97" t="s">
        <v>133</v>
      </c>
      <c r="AA172" s="27"/>
      <c r="AB172" s="27"/>
      <c r="AC172" s="27"/>
      <c r="AD172" s="27"/>
      <c r="AE172" s="27"/>
      <c r="AF172" s="97" t="s">
        <v>133</v>
      </c>
      <c r="AG172" s="27"/>
      <c r="AH172" s="27"/>
      <c r="AI172" s="43"/>
      <c r="AJ172" s="43"/>
      <c r="AK172" s="27"/>
      <c r="AL172" s="27"/>
      <c r="AM172" s="102"/>
      <c r="AN172" s="102"/>
      <c r="AO172" s="102"/>
      <c r="AP172" s="102"/>
      <c r="AQ172" s="7">
        <f t="shared" si="58"/>
        <v>5</v>
      </c>
      <c r="AR172" s="3">
        <f t="shared" si="62"/>
        <v>102</v>
      </c>
      <c r="AS172" s="8">
        <f t="shared" si="57"/>
        <v>4.9019607843137254E-2</v>
      </c>
    </row>
    <row r="173" spans="1:45" s="44" customFormat="1" ht="18.75" customHeight="1">
      <c r="A173" s="131"/>
      <c r="B173" s="133"/>
      <c r="C173" s="125" t="s">
        <v>91</v>
      </c>
      <c r="D173" s="57"/>
      <c r="E173" s="4"/>
      <c r="F173" s="4"/>
      <c r="G173" s="4"/>
      <c r="H173" s="97" t="s">
        <v>133</v>
      </c>
      <c r="I173" s="27"/>
      <c r="J173" s="27"/>
      <c r="K173" s="27"/>
      <c r="L173" s="27"/>
      <c r="M173" s="97" t="s">
        <v>133</v>
      </c>
      <c r="N173" s="27"/>
      <c r="O173" s="27"/>
      <c r="P173" s="27"/>
      <c r="Q173" s="27"/>
      <c r="R173" s="97" t="s">
        <v>133</v>
      </c>
      <c r="S173" s="27"/>
      <c r="T173" s="27"/>
      <c r="U173" s="27"/>
      <c r="V173" s="27"/>
      <c r="W173" s="27"/>
      <c r="X173" s="27"/>
      <c r="Y173" s="27"/>
      <c r="Z173" s="97" t="s">
        <v>133</v>
      </c>
      <c r="AA173" s="27"/>
      <c r="AB173" s="27"/>
      <c r="AC173" s="27"/>
      <c r="AD173" s="27"/>
      <c r="AE173" s="27"/>
      <c r="AF173" s="97" t="s">
        <v>133</v>
      </c>
      <c r="AG173" s="27"/>
      <c r="AH173" s="27"/>
      <c r="AI173" s="43"/>
      <c r="AJ173" s="43"/>
      <c r="AK173" s="27"/>
      <c r="AL173" s="27"/>
      <c r="AM173" s="102"/>
      <c r="AN173" s="102"/>
      <c r="AO173" s="102"/>
      <c r="AP173" s="102"/>
      <c r="AQ173" s="7">
        <f t="shared" si="58"/>
        <v>5</v>
      </c>
      <c r="AR173" s="3">
        <f t="shared" si="62"/>
        <v>102</v>
      </c>
      <c r="AS173" s="8">
        <f t="shared" si="57"/>
        <v>4.9019607843137254E-2</v>
      </c>
    </row>
    <row r="174" spans="1:45" s="44" customFormat="1" ht="18" customHeight="1">
      <c r="A174" s="131"/>
      <c r="B174" s="134"/>
      <c r="C174" s="125" t="s">
        <v>151</v>
      </c>
      <c r="D174" s="25"/>
      <c r="E174" s="4"/>
      <c r="F174" s="4"/>
      <c r="G174" s="4"/>
      <c r="H174" s="97" t="s">
        <v>133</v>
      </c>
      <c r="I174" s="27"/>
      <c r="J174" s="27"/>
      <c r="K174" s="27"/>
      <c r="L174" s="27"/>
      <c r="M174" s="97" t="s">
        <v>133</v>
      </c>
      <c r="N174" s="27"/>
      <c r="O174" s="27"/>
      <c r="P174" s="27"/>
      <c r="Q174" s="27"/>
      <c r="R174" s="97" t="s">
        <v>133</v>
      </c>
      <c r="S174" s="27"/>
      <c r="T174" s="42"/>
      <c r="U174" s="27"/>
      <c r="V174" s="27"/>
      <c r="W174" s="27"/>
      <c r="X174" s="27"/>
      <c r="Y174" s="27"/>
      <c r="Z174" s="97" t="s">
        <v>133</v>
      </c>
      <c r="AA174" s="27"/>
      <c r="AB174" s="27"/>
      <c r="AC174" s="27"/>
      <c r="AD174" s="27"/>
      <c r="AE174" s="27"/>
      <c r="AF174" s="97" t="s">
        <v>133</v>
      </c>
      <c r="AG174" s="27"/>
      <c r="AH174" s="27"/>
      <c r="AI174" s="43"/>
      <c r="AJ174" s="43"/>
      <c r="AK174" s="27"/>
      <c r="AL174" s="27"/>
      <c r="AM174" s="102"/>
      <c r="AN174" s="102"/>
      <c r="AO174" s="102"/>
      <c r="AP174" s="102"/>
      <c r="AQ174" s="7">
        <f t="shared" si="58"/>
        <v>5</v>
      </c>
      <c r="AR174" s="3">
        <f t="shared" si="62"/>
        <v>102</v>
      </c>
      <c r="AS174" s="8">
        <f t="shared" si="57"/>
        <v>4.9019607843137254E-2</v>
      </c>
    </row>
    <row r="175" spans="1:45" s="44" customFormat="1" ht="18" customHeight="1">
      <c r="A175" s="131"/>
      <c r="B175" s="132" t="s">
        <v>30</v>
      </c>
      <c r="C175" s="24" t="s">
        <v>89</v>
      </c>
      <c r="D175" s="25"/>
      <c r="E175" s="4"/>
      <c r="F175" s="4"/>
      <c r="G175" s="4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97" t="s">
        <v>140</v>
      </c>
      <c r="X175" s="27"/>
      <c r="Y175" s="27"/>
      <c r="Z175" s="27"/>
      <c r="AA175" s="27"/>
      <c r="AB175" s="27"/>
      <c r="AC175" s="27"/>
      <c r="AD175" s="27"/>
      <c r="AE175" s="27"/>
      <c r="AF175" s="27"/>
      <c r="AG175" s="42"/>
      <c r="AH175" s="27"/>
      <c r="AI175" s="97" t="s">
        <v>133</v>
      </c>
      <c r="AJ175" s="43"/>
      <c r="AK175" s="27"/>
      <c r="AL175" s="27"/>
      <c r="AM175" s="102"/>
      <c r="AN175" s="102"/>
      <c r="AO175" s="102"/>
      <c r="AP175" s="102"/>
      <c r="AQ175" s="7">
        <f t="shared" si="58"/>
        <v>2</v>
      </c>
      <c r="AR175" s="3">
        <f>34*1</f>
        <v>34</v>
      </c>
      <c r="AS175" s="8">
        <f t="shared" si="57"/>
        <v>5.8823529411764705E-2</v>
      </c>
    </row>
    <row r="176" spans="1:45" s="44" customFormat="1" ht="15.75" customHeight="1">
      <c r="A176" s="131"/>
      <c r="B176" s="133"/>
      <c r="C176" s="24" t="s">
        <v>90</v>
      </c>
      <c r="D176" s="25"/>
      <c r="E176" s="4"/>
      <c r="F176" s="4"/>
      <c r="G176" s="4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97" t="s">
        <v>140</v>
      </c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97" t="s">
        <v>133</v>
      </c>
      <c r="AJ176" s="42"/>
      <c r="AK176" s="27"/>
      <c r="AL176" s="27"/>
      <c r="AM176" s="102"/>
      <c r="AN176" s="102"/>
      <c r="AO176" s="102"/>
      <c r="AP176" s="102"/>
      <c r="AQ176" s="7">
        <f t="shared" si="58"/>
        <v>2</v>
      </c>
      <c r="AR176" s="3">
        <f t="shared" ref="AR176:AR190" si="63">34*1</f>
        <v>34</v>
      </c>
      <c r="AS176" s="8">
        <f t="shared" si="57"/>
        <v>5.8823529411764705E-2</v>
      </c>
    </row>
    <row r="177" spans="1:45" s="44" customFormat="1" ht="15.75" customHeight="1">
      <c r="A177" s="131"/>
      <c r="B177" s="133"/>
      <c r="C177" s="125" t="s">
        <v>91</v>
      </c>
      <c r="D177" s="52"/>
      <c r="E177" s="4"/>
      <c r="F177" s="4"/>
      <c r="G177" s="4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97" t="s">
        <v>140</v>
      </c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97" t="s">
        <v>133</v>
      </c>
      <c r="AJ177" s="42"/>
      <c r="AK177" s="27"/>
      <c r="AL177" s="27"/>
      <c r="AM177" s="102"/>
      <c r="AN177" s="102"/>
      <c r="AO177" s="102"/>
      <c r="AP177" s="102"/>
      <c r="AQ177" s="7">
        <f t="shared" si="58"/>
        <v>2</v>
      </c>
      <c r="AR177" s="3">
        <f t="shared" si="63"/>
        <v>34</v>
      </c>
      <c r="AS177" s="8">
        <f t="shared" si="57"/>
        <v>5.8823529411764705E-2</v>
      </c>
    </row>
    <row r="178" spans="1:45" s="44" customFormat="1" ht="12.75" customHeight="1">
      <c r="A178" s="131"/>
      <c r="B178" s="134"/>
      <c r="C178" s="125" t="s">
        <v>151</v>
      </c>
      <c r="D178" s="2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97" t="s">
        <v>140</v>
      </c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97" t="s">
        <v>133</v>
      </c>
      <c r="AJ178" s="27"/>
      <c r="AK178" s="4"/>
      <c r="AL178" s="4"/>
      <c r="AM178" s="102"/>
      <c r="AN178" s="102"/>
      <c r="AO178" s="102"/>
      <c r="AP178" s="102"/>
      <c r="AQ178" s="7">
        <f t="shared" si="58"/>
        <v>2</v>
      </c>
      <c r="AR178" s="3">
        <f t="shared" si="63"/>
        <v>34</v>
      </c>
      <c r="AS178" s="8">
        <f t="shared" si="57"/>
        <v>5.8823529411764705E-2</v>
      </c>
    </row>
    <row r="179" spans="1:45" s="44" customFormat="1" ht="18" customHeight="1">
      <c r="A179" s="131"/>
      <c r="B179" s="132" t="s">
        <v>29</v>
      </c>
      <c r="C179" s="24" t="s">
        <v>89</v>
      </c>
      <c r="D179" s="2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97" t="s">
        <v>140</v>
      </c>
      <c r="W179" s="4"/>
      <c r="X179" s="4"/>
      <c r="Y179" s="4"/>
      <c r="Z179" s="4"/>
      <c r="AA179" s="4"/>
      <c r="AB179" s="4"/>
      <c r="AC179" s="4"/>
      <c r="AD179" s="4"/>
      <c r="AE179" s="4"/>
      <c r="AF179" s="3"/>
      <c r="AG179" s="3"/>
      <c r="AH179" s="4"/>
      <c r="AI179" s="27"/>
      <c r="AJ179" s="7"/>
      <c r="AK179" s="3"/>
      <c r="AL179" s="4"/>
      <c r="AM179" s="102"/>
      <c r="AN179" s="102"/>
      <c r="AO179" s="102"/>
      <c r="AP179" s="102"/>
      <c r="AQ179" s="7">
        <f t="shared" si="58"/>
        <v>1</v>
      </c>
      <c r="AR179" s="3">
        <f t="shared" si="63"/>
        <v>34</v>
      </c>
      <c r="AS179" s="8">
        <f t="shared" si="57"/>
        <v>2.9411764705882353E-2</v>
      </c>
    </row>
    <row r="180" spans="1:45" s="44" customFormat="1" ht="15.75" customHeight="1">
      <c r="A180" s="131"/>
      <c r="B180" s="133"/>
      <c r="C180" s="24" t="s">
        <v>90</v>
      </c>
      <c r="D180" s="2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97" t="s">
        <v>140</v>
      </c>
      <c r="W180" s="4"/>
      <c r="X180" s="4"/>
      <c r="Y180" s="4"/>
      <c r="Z180" s="4"/>
      <c r="AA180" s="4"/>
      <c r="AB180" s="4"/>
      <c r="AC180" s="4"/>
      <c r="AD180" s="4"/>
      <c r="AE180" s="4"/>
      <c r="AF180" s="3"/>
      <c r="AG180" s="3"/>
      <c r="AH180" s="4"/>
      <c r="AI180" s="27"/>
      <c r="AJ180" s="7"/>
      <c r="AK180" s="3"/>
      <c r="AL180" s="4"/>
      <c r="AM180" s="102"/>
      <c r="AN180" s="102"/>
      <c r="AO180" s="102"/>
      <c r="AP180" s="102"/>
      <c r="AQ180" s="7">
        <f t="shared" si="58"/>
        <v>1</v>
      </c>
      <c r="AR180" s="3">
        <f t="shared" si="63"/>
        <v>34</v>
      </c>
      <c r="AS180" s="8">
        <f t="shared" si="57"/>
        <v>2.9411764705882353E-2</v>
      </c>
    </row>
    <row r="181" spans="1:45" s="44" customFormat="1" ht="15.75" customHeight="1">
      <c r="A181" s="131"/>
      <c r="B181" s="133"/>
      <c r="C181" s="125" t="s">
        <v>91</v>
      </c>
      <c r="D181" s="57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97" t="s">
        <v>140</v>
      </c>
      <c r="W181" s="4"/>
      <c r="X181" s="4"/>
      <c r="Y181" s="4"/>
      <c r="Z181" s="4"/>
      <c r="AA181" s="4"/>
      <c r="AB181" s="4"/>
      <c r="AC181" s="4"/>
      <c r="AD181" s="4"/>
      <c r="AE181" s="4"/>
      <c r="AF181" s="3"/>
      <c r="AG181" s="3"/>
      <c r="AH181" s="4"/>
      <c r="AI181" s="27"/>
      <c r="AJ181" s="7"/>
      <c r="AK181" s="3"/>
      <c r="AL181" s="4"/>
      <c r="AM181" s="102"/>
      <c r="AN181" s="102"/>
      <c r="AO181" s="102"/>
      <c r="AP181" s="102"/>
      <c r="AQ181" s="7">
        <f t="shared" si="58"/>
        <v>1</v>
      </c>
      <c r="AR181" s="3">
        <f t="shared" si="63"/>
        <v>34</v>
      </c>
      <c r="AS181" s="8">
        <f t="shared" si="57"/>
        <v>2.9411764705882353E-2</v>
      </c>
    </row>
    <row r="182" spans="1:45" s="44" customFormat="1" ht="15.75" customHeight="1">
      <c r="A182" s="131"/>
      <c r="B182" s="134"/>
      <c r="C182" s="125" t="s">
        <v>151</v>
      </c>
      <c r="D182" s="2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97" t="s">
        <v>140</v>
      </c>
      <c r="W182" s="4"/>
      <c r="X182" s="4"/>
      <c r="Y182" s="4"/>
      <c r="Z182" s="4"/>
      <c r="AA182" s="4"/>
      <c r="AB182" s="4"/>
      <c r="AC182" s="4"/>
      <c r="AD182" s="4"/>
      <c r="AE182" s="4"/>
      <c r="AF182" s="3"/>
      <c r="AG182" s="3"/>
      <c r="AH182" s="4"/>
      <c r="AI182" s="27"/>
      <c r="AJ182" s="7"/>
      <c r="AK182" s="3"/>
      <c r="AL182" s="4"/>
      <c r="AM182" s="102"/>
      <c r="AN182" s="102"/>
      <c r="AO182" s="102"/>
      <c r="AP182" s="102"/>
      <c r="AQ182" s="7">
        <f t="shared" si="58"/>
        <v>1</v>
      </c>
      <c r="AR182" s="3">
        <f t="shared" si="63"/>
        <v>34</v>
      </c>
      <c r="AS182" s="8">
        <f t="shared" si="57"/>
        <v>2.9411764705882353E-2</v>
      </c>
    </row>
    <row r="183" spans="1:45" s="44" customFormat="1" ht="18" customHeight="1">
      <c r="A183" s="131"/>
      <c r="B183" s="144" t="s">
        <v>53</v>
      </c>
      <c r="C183" s="24" t="s">
        <v>89</v>
      </c>
      <c r="D183" s="2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3"/>
      <c r="AG183" s="3"/>
      <c r="AH183" s="4"/>
      <c r="AI183" s="27"/>
      <c r="AJ183" s="7"/>
      <c r="AK183" s="3"/>
      <c r="AL183" s="4"/>
      <c r="AM183" s="102"/>
      <c r="AN183" s="102"/>
      <c r="AO183" s="102"/>
      <c r="AP183" s="102"/>
      <c r="AQ183" s="7">
        <f t="shared" si="58"/>
        <v>0</v>
      </c>
      <c r="AR183" s="3">
        <f t="shared" si="63"/>
        <v>34</v>
      </c>
      <c r="AS183" s="8">
        <f t="shared" si="57"/>
        <v>0</v>
      </c>
    </row>
    <row r="184" spans="1:45" s="44" customFormat="1" ht="14.25" customHeight="1">
      <c r="A184" s="131"/>
      <c r="B184" s="144"/>
      <c r="C184" s="24" t="s">
        <v>90</v>
      </c>
      <c r="D184" s="2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3"/>
      <c r="AG184" s="3"/>
      <c r="AH184" s="4"/>
      <c r="AI184" s="27"/>
      <c r="AJ184" s="7"/>
      <c r="AK184" s="3"/>
      <c r="AL184" s="4"/>
      <c r="AM184" s="102"/>
      <c r="AN184" s="102"/>
      <c r="AO184" s="102"/>
      <c r="AP184" s="102"/>
      <c r="AQ184" s="7">
        <f t="shared" si="58"/>
        <v>0</v>
      </c>
      <c r="AR184" s="3">
        <f t="shared" si="63"/>
        <v>34</v>
      </c>
      <c r="AS184" s="8">
        <f t="shared" si="57"/>
        <v>0</v>
      </c>
    </row>
    <row r="185" spans="1:45" s="44" customFormat="1" ht="14.25" customHeight="1">
      <c r="A185" s="131"/>
      <c r="B185" s="144"/>
      <c r="C185" s="125" t="s">
        <v>91</v>
      </c>
      <c r="D185" s="57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3"/>
      <c r="AG185" s="3"/>
      <c r="AH185" s="4"/>
      <c r="AI185" s="27"/>
      <c r="AJ185" s="7"/>
      <c r="AK185" s="3"/>
      <c r="AL185" s="4"/>
      <c r="AM185" s="102"/>
      <c r="AN185" s="102"/>
      <c r="AO185" s="102"/>
      <c r="AP185" s="102"/>
      <c r="AQ185" s="7">
        <f t="shared" si="58"/>
        <v>0</v>
      </c>
      <c r="AR185" s="3">
        <f t="shared" si="63"/>
        <v>34</v>
      </c>
      <c r="AS185" s="8">
        <f t="shared" si="57"/>
        <v>0</v>
      </c>
    </row>
    <row r="186" spans="1:45" s="44" customFormat="1" ht="12.75" customHeight="1">
      <c r="A186" s="131"/>
      <c r="B186" s="144"/>
      <c r="C186" s="125" t="s">
        <v>151</v>
      </c>
      <c r="D186" s="2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3"/>
      <c r="AG186" s="3"/>
      <c r="AH186" s="4"/>
      <c r="AI186" s="27"/>
      <c r="AJ186" s="7"/>
      <c r="AK186" s="3"/>
      <c r="AL186" s="4"/>
      <c r="AM186" s="102"/>
      <c r="AN186" s="102"/>
      <c r="AO186" s="102"/>
      <c r="AP186" s="102"/>
      <c r="AQ186" s="7">
        <f t="shared" si="58"/>
        <v>0</v>
      </c>
      <c r="AR186" s="3">
        <f t="shared" si="63"/>
        <v>34</v>
      </c>
      <c r="AS186" s="8">
        <f t="shared" si="57"/>
        <v>0</v>
      </c>
    </row>
    <row r="187" spans="1:45" s="44" customFormat="1" ht="12.75" customHeight="1">
      <c r="A187" s="131"/>
      <c r="B187" s="132" t="s">
        <v>54</v>
      </c>
      <c r="C187" s="24" t="s">
        <v>89</v>
      </c>
      <c r="D187" s="2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3"/>
      <c r="AG187" s="3"/>
      <c r="AH187" s="4"/>
      <c r="AI187" s="27"/>
      <c r="AJ187" s="7"/>
      <c r="AK187" s="3"/>
      <c r="AL187" s="4"/>
      <c r="AM187" s="102"/>
      <c r="AN187" s="102"/>
      <c r="AO187" s="102"/>
      <c r="AP187" s="102"/>
      <c r="AQ187" s="7">
        <f t="shared" si="58"/>
        <v>0</v>
      </c>
      <c r="AR187" s="3">
        <f t="shared" si="63"/>
        <v>34</v>
      </c>
      <c r="AS187" s="8">
        <f t="shared" si="57"/>
        <v>0</v>
      </c>
    </row>
    <row r="188" spans="1:45" s="44" customFormat="1" ht="12.75" customHeight="1">
      <c r="A188" s="131"/>
      <c r="B188" s="133"/>
      <c r="C188" s="125" t="s">
        <v>90</v>
      </c>
      <c r="D188" s="2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3"/>
      <c r="AG188" s="3"/>
      <c r="AH188" s="4"/>
      <c r="AI188" s="27"/>
      <c r="AJ188" s="7"/>
      <c r="AK188" s="3"/>
      <c r="AL188" s="4"/>
      <c r="AM188" s="102"/>
      <c r="AN188" s="102"/>
      <c r="AO188" s="102"/>
      <c r="AP188" s="102"/>
      <c r="AQ188" s="7">
        <f t="shared" si="58"/>
        <v>0</v>
      </c>
      <c r="AR188" s="3">
        <f t="shared" si="63"/>
        <v>34</v>
      </c>
      <c r="AS188" s="8">
        <f t="shared" si="57"/>
        <v>0</v>
      </c>
    </row>
    <row r="189" spans="1:45" s="44" customFormat="1" ht="12.75" customHeight="1">
      <c r="A189" s="131"/>
      <c r="B189" s="133"/>
      <c r="C189" s="125" t="s">
        <v>91</v>
      </c>
      <c r="D189" s="57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3"/>
      <c r="AG189" s="3"/>
      <c r="AH189" s="4"/>
      <c r="AI189" s="27"/>
      <c r="AJ189" s="7"/>
      <c r="AK189" s="3"/>
      <c r="AL189" s="4"/>
      <c r="AM189" s="102"/>
      <c r="AN189" s="102"/>
      <c r="AO189" s="102"/>
      <c r="AP189" s="102"/>
      <c r="AQ189" s="7">
        <f t="shared" si="58"/>
        <v>0</v>
      </c>
      <c r="AR189" s="3">
        <f t="shared" si="63"/>
        <v>34</v>
      </c>
      <c r="AS189" s="8">
        <f t="shared" si="57"/>
        <v>0</v>
      </c>
    </row>
    <row r="190" spans="1:45" s="44" customFormat="1" ht="12.75" customHeight="1">
      <c r="A190" s="131"/>
      <c r="B190" s="134"/>
      <c r="C190" s="125" t="s">
        <v>151</v>
      </c>
      <c r="D190" s="2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3"/>
      <c r="AG190" s="3"/>
      <c r="AH190" s="4"/>
      <c r="AI190" s="27"/>
      <c r="AJ190" s="7"/>
      <c r="AK190" s="3"/>
      <c r="AL190" s="4"/>
      <c r="AM190" s="102"/>
      <c r="AN190" s="102"/>
      <c r="AO190" s="102"/>
      <c r="AP190" s="102"/>
      <c r="AQ190" s="7">
        <f t="shared" si="58"/>
        <v>0</v>
      </c>
      <c r="AR190" s="3">
        <f t="shared" si="63"/>
        <v>34</v>
      </c>
      <c r="AS190" s="8">
        <f t="shared" si="57"/>
        <v>0</v>
      </c>
    </row>
    <row r="191" spans="1:45" s="44" customFormat="1" ht="15" customHeight="1">
      <c r="A191" s="131"/>
      <c r="B191" s="144" t="s">
        <v>88</v>
      </c>
      <c r="C191" s="24" t="s">
        <v>89</v>
      </c>
      <c r="D191" s="2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3"/>
      <c r="AI191" s="3"/>
      <c r="AJ191" s="7"/>
      <c r="AK191" s="27"/>
      <c r="AL191" s="4"/>
      <c r="AM191" s="102"/>
      <c r="AN191" s="102"/>
      <c r="AO191" s="102"/>
      <c r="AP191" s="102"/>
      <c r="AQ191" s="7">
        <f t="shared" si="58"/>
        <v>0</v>
      </c>
      <c r="AR191" s="3">
        <f>34*2</f>
        <v>68</v>
      </c>
      <c r="AS191" s="8">
        <f t="shared" si="57"/>
        <v>0</v>
      </c>
    </row>
    <row r="192" spans="1:45" s="44" customFormat="1" ht="12.75" customHeight="1">
      <c r="A192" s="131"/>
      <c r="B192" s="144"/>
      <c r="C192" s="125" t="s">
        <v>90</v>
      </c>
      <c r="D192" s="2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3"/>
      <c r="AI192" s="3"/>
      <c r="AJ192" s="7"/>
      <c r="AK192" s="27"/>
      <c r="AL192" s="4"/>
      <c r="AM192" s="102"/>
      <c r="AN192" s="102"/>
      <c r="AO192" s="102"/>
      <c r="AP192" s="102"/>
      <c r="AQ192" s="7">
        <f t="shared" si="58"/>
        <v>0</v>
      </c>
      <c r="AR192" s="3">
        <f t="shared" ref="AR192:AR198" si="64">34*2</f>
        <v>68</v>
      </c>
      <c r="AS192" s="8">
        <f t="shared" si="57"/>
        <v>0</v>
      </c>
    </row>
    <row r="193" spans="1:45" s="44" customFormat="1" ht="12.75" customHeight="1">
      <c r="A193" s="131"/>
      <c r="B193" s="144"/>
      <c r="C193" s="125" t="s">
        <v>91</v>
      </c>
      <c r="D193" s="5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3"/>
      <c r="AI193" s="3"/>
      <c r="AJ193" s="7"/>
      <c r="AK193" s="27"/>
      <c r="AL193" s="4"/>
      <c r="AM193" s="102"/>
      <c r="AN193" s="102"/>
      <c r="AO193" s="102"/>
      <c r="AP193" s="102"/>
      <c r="AQ193" s="7">
        <f t="shared" si="58"/>
        <v>0</v>
      </c>
      <c r="AR193" s="3">
        <f t="shared" si="64"/>
        <v>68</v>
      </c>
      <c r="AS193" s="8">
        <f t="shared" si="57"/>
        <v>0</v>
      </c>
    </row>
    <row r="194" spans="1:45" s="44" customFormat="1" ht="15" customHeight="1">
      <c r="A194" s="131"/>
      <c r="B194" s="144"/>
      <c r="C194" s="125" t="s">
        <v>151</v>
      </c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3"/>
      <c r="AI194" s="3"/>
      <c r="AJ194" s="7"/>
      <c r="AK194" s="27"/>
      <c r="AL194" s="4"/>
      <c r="AM194" s="102"/>
      <c r="AN194" s="102"/>
      <c r="AO194" s="102"/>
      <c r="AP194" s="102"/>
      <c r="AQ194" s="7">
        <f t="shared" si="58"/>
        <v>0</v>
      </c>
      <c r="AR194" s="3">
        <f t="shared" si="64"/>
        <v>68</v>
      </c>
      <c r="AS194" s="8">
        <f t="shared" si="57"/>
        <v>0</v>
      </c>
    </row>
    <row r="195" spans="1:45" s="44" customFormat="1" ht="15" customHeight="1">
      <c r="A195" s="131"/>
      <c r="B195" s="132" t="s">
        <v>75</v>
      </c>
      <c r="C195" s="24" t="s">
        <v>89</v>
      </c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3"/>
      <c r="AI195" s="3"/>
      <c r="AJ195" s="7"/>
      <c r="AK195" s="27"/>
      <c r="AL195" s="4"/>
      <c r="AM195" s="102"/>
      <c r="AN195" s="102"/>
      <c r="AO195" s="102"/>
      <c r="AP195" s="102"/>
      <c r="AQ195" s="7">
        <f t="shared" si="58"/>
        <v>0</v>
      </c>
      <c r="AR195" s="3">
        <f t="shared" si="64"/>
        <v>68</v>
      </c>
      <c r="AS195" s="8">
        <f t="shared" si="57"/>
        <v>0</v>
      </c>
    </row>
    <row r="196" spans="1:45" s="44" customFormat="1" ht="14.25" customHeight="1">
      <c r="A196" s="131"/>
      <c r="B196" s="133"/>
      <c r="C196" s="24" t="s">
        <v>90</v>
      </c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3"/>
      <c r="AI196" s="3"/>
      <c r="AJ196" s="7"/>
      <c r="AK196" s="27"/>
      <c r="AL196" s="4"/>
      <c r="AM196" s="102"/>
      <c r="AN196" s="102"/>
      <c r="AO196" s="102"/>
      <c r="AP196" s="102"/>
      <c r="AQ196" s="7">
        <f t="shared" si="58"/>
        <v>0</v>
      </c>
      <c r="AR196" s="3">
        <f t="shared" si="64"/>
        <v>68</v>
      </c>
      <c r="AS196" s="8">
        <f t="shared" si="57"/>
        <v>0</v>
      </c>
    </row>
    <row r="197" spans="1:45" s="44" customFormat="1" ht="14.25" customHeight="1">
      <c r="A197" s="131"/>
      <c r="B197" s="133"/>
      <c r="C197" s="125" t="s">
        <v>91</v>
      </c>
      <c r="D197" s="5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3"/>
      <c r="AI197" s="3"/>
      <c r="AJ197" s="7"/>
      <c r="AK197" s="27"/>
      <c r="AL197" s="4"/>
      <c r="AM197" s="102"/>
      <c r="AN197" s="102"/>
      <c r="AO197" s="102"/>
      <c r="AP197" s="102"/>
      <c r="AQ197" s="7">
        <f t="shared" si="58"/>
        <v>0</v>
      </c>
      <c r="AR197" s="3">
        <f t="shared" si="64"/>
        <v>68</v>
      </c>
      <c r="AS197" s="8">
        <f t="shared" si="57"/>
        <v>0</v>
      </c>
    </row>
    <row r="198" spans="1:45" s="44" customFormat="1" ht="14.25" customHeight="1">
      <c r="A198" s="131"/>
      <c r="B198" s="133"/>
      <c r="C198" s="125" t="s">
        <v>151</v>
      </c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3"/>
      <c r="AI198" s="3"/>
      <c r="AJ198" s="7"/>
      <c r="AK198" s="27"/>
      <c r="AL198" s="4"/>
      <c r="AM198" s="102"/>
      <c r="AN198" s="102"/>
      <c r="AO198" s="102"/>
      <c r="AP198" s="102"/>
      <c r="AQ198" s="7">
        <f t="shared" si="58"/>
        <v>0</v>
      </c>
      <c r="AR198" s="3">
        <f t="shared" si="64"/>
        <v>68</v>
      </c>
      <c r="AS198" s="8">
        <f t="shared" si="57"/>
        <v>0</v>
      </c>
    </row>
    <row r="199" spans="1:45" s="44" customFormat="1" ht="27" customHeight="1">
      <c r="A199" s="179"/>
      <c r="B199" s="179"/>
      <c r="C199" s="179"/>
      <c r="D199" s="179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7"/>
      <c r="AN199" s="67"/>
      <c r="AO199" s="67"/>
      <c r="AP199" s="67"/>
      <c r="AQ199" s="67"/>
      <c r="AR199" s="67"/>
      <c r="AS199" s="67"/>
    </row>
    <row r="200" spans="1:45" s="2" customFormat="1" ht="116.25" customHeight="1">
      <c r="A200" s="141" t="s">
        <v>31</v>
      </c>
      <c r="B200" s="142"/>
      <c r="C200" s="142"/>
      <c r="D200" s="143"/>
      <c r="E200" s="145" t="s">
        <v>40</v>
      </c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  <c r="AA200" s="146"/>
      <c r="AB200" s="146"/>
      <c r="AC200" s="146"/>
      <c r="AD200" s="146"/>
      <c r="AE200" s="146"/>
      <c r="AF200" s="146"/>
      <c r="AG200" s="146"/>
      <c r="AH200" s="146"/>
      <c r="AI200" s="146"/>
      <c r="AJ200" s="146"/>
      <c r="AK200" s="146"/>
      <c r="AL200" s="146"/>
      <c r="AM200" s="146"/>
      <c r="AN200" s="146"/>
      <c r="AO200" s="146"/>
      <c r="AP200" s="147"/>
      <c r="AQ200" s="162" t="s">
        <v>20</v>
      </c>
      <c r="AR200" s="187" t="s">
        <v>22</v>
      </c>
      <c r="AS200" s="190" t="s">
        <v>21</v>
      </c>
    </row>
    <row r="201" spans="1:45" s="2" customFormat="1" ht="21.75" customHeight="1">
      <c r="A201" s="135" t="s">
        <v>0</v>
      </c>
      <c r="B201" s="136"/>
      <c r="C201" s="137"/>
      <c r="D201" s="23" t="s">
        <v>18</v>
      </c>
      <c r="E201" s="159" t="s">
        <v>1</v>
      </c>
      <c r="F201" s="160"/>
      <c r="G201" s="160"/>
      <c r="H201" s="161"/>
      <c r="I201" s="159" t="s">
        <v>2</v>
      </c>
      <c r="J201" s="160"/>
      <c r="K201" s="160"/>
      <c r="L201" s="161"/>
      <c r="M201" s="159" t="s">
        <v>3</v>
      </c>
      <c r="N201" s="160"/>
      <c r="O201" s="160"/>
      <c r="P201" s="161"/>
      <c r="Q201" s="159" t="s">
        <v>4</v>
      </c>
      <c r="R201" s="160"/>
      <c r="S201" s="160"/>
      <c r="T201" s="161"/>
      <c r="U201" s="159" t="s">
        <v>5</v>
      </c>
      <c r="V201" s="160"/>
      <c r="W201" s="161"/>
      <c r="X201" s="159" t="s">
        <v>6</v>
      </c>
      <c r="Y201" s="160"/>
      <c r="Z201" s="160"/>
      <c r="AA201" s="161"/>
      <c r="AB201" s="159" t="s">
        <v>7</v>
      </c>
      <c r="AC201" s="160"/>
      <c r="AD201" s="161"/>
      <c r="AE201" s="159" t="s">
        <v>8</v>
      </c>
      <c r="AF201" s="160"/>
      <c r="AG201" s="160"/>
      <c r="AH201" s="160"/>
      <c r="AI201" s="161"/>
      <c r="AJ201" s="159" t="s">
        <v>9</v>
      </c>
      <c r="AK201" s="160"/>
      <c r="AL201" s="161"/>
      <c r="AM201" s="165" t="s">
        <v>10</v>
      </c>
      <c r="AN201" s="166"/>
      <c r="AO201" s="166"/>
      <c r="AP201" s="167"/>
      <c r="AQ201" s="163"/>
      <c r="AR201" s="188"/>
      <c r="AS201" s="191"/>
    </row>
    <row r="202" spans="1:45" s="6" customFormat="1" ht="11.25" customHeight="1">
      <c r="A202" s="138"/>
      <c r="B202" s="139"/>
      <c r="C202" s="140"/>
      <c r="D202" s="23" t="s">
        <v>19</v>
      </c>
      <c r="E202" s="5">
        <v>1</v>
      </c>
      <c r="F202" s="5">
        <v>2</v>
      </c>
      <c r="G202" s="5">
        <v>3</v>
      </c>
      <c r="H202" s="5">
        <v>4</v>
      </c>
      <c r="I202" s="5">
        <v>5</v>
      </c>
      <c r="J202" s="5">
        <v>6</v>
      </c>
      <c r="K202" s="5">
        <v>7</v>
      </c>
      <c r="L202" s="5">
        <v>8</v>
      </c>
      <c r="M202" s="5">
        <v>9</v>
      </c>
      <c r="N202" s="5">
        <v>10</v>
      </c>
      <c r="O202" s="5">
        <v>11</v>
      </c>
      <c r="P202" s="5">
        <v>12</v>
      </c>
      <c r="Q202" s="5">
        <v>13</v>
      </c>
      <c r="R202" s="5">
        <v>14</v>
      </c>
      <c r="S202" s="5">
        <v>15</v>
      </c>
      <c r="T202" s="5">
        <v>16</v>
      </c>
      <c r="U202" s="5">
        <v>17</v>
      </c>
      <c r="V202" s="5">
        <v>18</v>
      </c>
      <c r="W202" s="5">
        <v>19</v>
      </c>
      <c r="X202" s="5">
        <v>20</v>
      </c>
      <c r="Y202" s="5">
        <v>21</v>
      </c>
      <c r="Z202" s="5">
        <v>22</v>
      </c>
      <c r="AA202" s="5">
        <v>23</v>
      </c>
      <c r="AB202" s="5">
        <v>24</v>
      </c>
      <c r="AC202" s="5">
        <v>25</v>
      </c>
      <c r="AD202" s="5">
        <v>26</v>
      </c>
      <c r="AE202" s="5">
        <v>27</v>
      </c>
      <c r="AF202" s="5">
        <v>28</v>
      </c>
      <c r="AG202" s="5">
        <v>29</v>
      </c>
      <c r="AH202" s="5">
        <v>30</v>
      </c>
      <c r="AI202" s="5">
        <v>31</v>
      </c>
      <c r="AJ202" s="5">
        <v>32</v>
      </c>
      <c r="AK202" s="5">
        <v>33</v>
      </c>
      <c r="AL202" s="5">
        <v>34</v>
      </c>
      <c r="AM202" s="99">
        <v>35</v>
      </c>
      <c r="AN202" s="99">
        <v>36</v>
      </c>
      <c r="AO202" s="99">
        <v>37</v>
      </c>
      <c r="AP202" s="99">
        <v>38</v>
      </c>
      <c r="AQ202" s="164"/>
      <c r="AR202" s="189"/>
      <c r="AS202" s="192"/>
    </row>
    <row r="203" spans="1:45" ht="12.75" customHeight="1">
      <c r="A203" s="153" t="s">
        <v>25</v>
      </c>
      <c r="B203" s="132" t="s">
        <v>13</v>
      </c>
      <c r="C203" s="51" t="s">
        <v>103</v>
      </c>
      <c r="D203" s="52"/>
      <c r="E203" s="27"/>
      <c r="F203" s="97" t="s">
        <v>133</v>
      </c>
      <c r="G203" s="27"/>
      <c r="H203" s="27"/>
      <c r="I203" s="27"/>
      <c r="J203" s="27"/>
      <c r="K203" s="97" t="s">
        <v>133</v>
      </c>
      <c r="L203" s="27"/>
      <c r="M203" s="27"/>
      <c r="N203" s="98" t="s">
        <v>135</v>
      </c>
      <c r="O203" s="97" t="s">
        <v>133</v>
      </c>
      <c r="P203" s="27"/>
      <c r="Q203" s="27"/>
      <c r="R203" s="97" t="s">
        <v>133</v>
      </c>
      <c r="S203" s="27"/>
      <c r="T203" s="97" t="s">
        <v>133</v>
      </c>
      <c r="U203" s="27"/>
      <c r="V203" s="98" t="s">
        <v>136</v>
      </c>
      <c r="W203" s="98" t="s">
        <v>135</v>
      </c>
      <c r="X203" s="97" t="s">
        <v>133</v>
      </c>
      <c r="Y203" s="27"/>
      <c r="Z203" s="27"/>
      <c r="AA203" s="97" t="s">
        <v>133</v>
      </c>
      <c r="AB203" s="98" t="s">
        <v>135</v>
      </c>
      <c r="AC203" s="27"/>
      <c r="AD203" s="27"/>
      <c r="AE203" s="27"/>
      <c r="AF203" s="27"/>
      <c r="AG203" s="27"/>
      <c r="AH203" s="128" t="s">
        <v>156</v>
      </c>
      <c r="AI203" s="98" t="s">
        <v>135</v>
      </c>
      <c r="AJ203" s="27"/>
      <c r="AK203" s="97" t="s">
        <v>133</v>
      </c>
      <c r="AL203" s="97" t="s">
        <v>133</v>
      </c>
      <c r="AM203" s="100"/>
      <c r="AN203" s="100"/>
      <c r="AO203" s="100"/>
      <c r="AP203" s="100"/>
      <c r="AQ203" s="7">
        <f>COUNTA(E203:AP203)</f>
        <v>15</v>
      </c>
      <c r="AR203" s="3">
        <f>34*6</f>
        <v>204</v>
      </c>
      <c r="AS203" s="8">
        <f t="shared" ref="AS203:AS246" si="65">AQ203/AR203</f>
        <v>7.3529411764705885E-2</v>
      </c>
    </row>
    <row r="204" spans="1:45" ht="26.4">
      <c r="A204" s="153"/>
      <c r="B204" s="133"/>
      <c r="C204" s="51" t="s">
        <v>104</v>
      </c>
      <c r="D204" s="52"/>
      <c r="E204" s="27"/>
      <c r="F204" s="97" t="s">
        <v>133</v>
      </c>
      <c r="G204" s="27"/>
      <c r="H204" s="27"/>
      <c r="I204" s="27"/>
      <c r="J204" s="27"/>
      <c r="K204" s="97" t="s">
        <v>133</v>
      </c>
      <c r="L204" s="27"/>
      <c r="M204" s="27"/>
      <c r="N204" s="98" t="s">
        <v>135</v>
      </c>
      <c r="O204" s="97" t="s">
        <v>133</v>
      </c>
      <c r="P204" s="27"/>
      <c r="Q204" s="27"/>
      <c r="R204" s="97" t="s">
        <v>133</v>
      </c>
      <c r="S204" s="27"/>
      <c r="T204" s="97" t="s">
        <v>133</v>
      </c>
      <c r="U204" s="27"/>
      <c r="V204" s="98" t="s">
        <v>136</v>
      </c>
      <c r="W204" s="98" t="s">
        <v>135</v>
      </c>
      <c r="X204" s="97" t="s">
        <v>133</v>
      </c>
      <c r="Y204" s="27"/>
      <c r="Z204" s="27"/>
      <c r="AA204" s="97" t="s">
        <v>133</v>
      </c>
      <c r="AB204" s="98" t="s">
        <v>135</v>
      </c>
      <c r="AC204" s="27"/>
      <c r="AD204" s="27"/>
      <c r="AE204" s="27"/>
      <c r="AF204" s="27"/>
      <c r="AG204" s="27"/>
      <c r="AH204" s="128" t="s">
        <v>156</v>
      </c>
      <c r="AI204" s="98" t="s">
        <v>135</v>
      </c>
      <c r="AJ204" s="27"/>
      <c r="AK204" s="97" t="s">
        <v>133</v>
      </c>
      <c r="AL204" s="97" t="s">
        <v>133</v>
      </c>
      <c r="AM204" s="100"/>
      <c r="AN204" s="100"/>
      <c r="AO204" s="100"/>
      <c r="AP204" s="100"/>
      <c r="AQ204" s="7">
        <f t="shared" ref="AQ204:AQ246" si="66">COUNTA(E204:AP204)</f>
        <v>15</v>
      </c>
      <c r="AR204" s="3">
        <f t="shared" ref="AR204:AR206" si="67">34*6</f>
        <v>204</v>
      </c>
      <c r="AS204" s="8">
        <f t="shared" si="65"/>
        <v>7.3529411764705885E-2</v>
      </c>
    </row>
    <row r="205" spans="1:45" ht="26.4">
      <c r="A205" s="153"/>
      <c r="B205" s="133"/>
      <c r="C205" s="92" t="s">
        <v>105</v>
      </c>
      <c r="D205" s="52"/>
      <c r="E205" s="27"/>
      <c r="F205" s="97" t="s">
        <v>133</v>
      </c>
      <c r="G205" s="27"/>
      <c r="H205" s="27"/>
      <c r="I205" s="27"/>
      <c r="J205" s="27"/>
      <c r="K205" s="97" t="s">
        <v>133</v>
      </c>
      <c r="L205" s="27"/>
      <c r="M205" s="27"/>
      <c r="N205" s="98" t="s">
        <v>135</v>
      </c>
      <c r="O205" s="97" t="s">
        <v>133</v>
      </c>
      <c r="P205" s="27"/>
      <c r="Q205" s="27"/>
      <c r="R205" s="97" t="s">
        <v>133</v>
      </c>
      <c r="S205" s="27"/>
      <c r="T205" s="97" t="s">
        <v>133</v>
      </c>
      <c r="U205" s="27"/>
      <c r="V205" s="98" t="s">
        <v>136</v>
      </c>
      <c r="W205" s="98" t="s">
        <v>135</v>
      </c>
      <c r="X205" s="97" t="s">
        <v>133</v>
      </c>
      <c r="Y205" s="27"/>
      <c r="Z205" s="27"/>
      <c r="AA205" s="97" t="s">
        <v>133</v>
      </c>
      <c r="AB205" s="98" t="s">
        <v>135</v>
      </c>
      <c r="AC205" s="27"/>
      <c r="AD205" s="27"/>
      <c r="AE205" s="27"/>
      <c r="AF205" s="27"/>
      <c r="AG205" s="27"/>
      <c r="AH205" s="128" t="s">
        <v>156</v>
      </c>
      <c r="AI205" s="98" t="s">
        <v>135</v>
      </c>
      <c r="AJ205" s="27"/>
      <c r="AK205" s="97" t="s">
        <v>133</v>
      </c>
      <c r="AL205" s="97" t="s">
        <v>133</v>
      </c>
      <c r="AM205" s="100"/>
      <c r="AN205" s="100"/>
      <c r="AO205" s="100"/>
      <c r="AP205" s="100"/>
      <c r="AQ205" s="7">
        <f t="shared" si="66"/>
        <v>15</v>
      </c>
      <c r="AR205" s="3">
        <f t="shared" si="67"/>
        <v>204</v>
      </c>
      <c r="AS205" s="8">
        <f t="shared" si="65"/>
        <v>7.3529411764705885E-2</v>
      </c>
    </row>
    <row r="206" spans="1:45" ht="12.75" customHeight="1">
      <c r="A206" s="153"/>
      <c r="B206" s="134"/>
      <c r="C206" s="51" t="s">
        <v>132</v>
      </c>
      <c r="D206" s="52"/>
      <c r="E206" s="27"/>
      <c r="F206" s="97" t="s">
        <v>133</v>
      </c>
      <c r="G206" s="27"/>
      <c r="H206" s="27"/>
      <c r="I206" s="27"/>
      <c r="J206" s="27"/>
      <c r="K206" s="97" t="s">
        <v>133</v>
      </c>
      <c r="L206" s="27"/>
      <c r="M206" s="27"/>
      <c r="N206" s="98" t="s">
        <v>135</v>
      </c>
      <c r="O206" s="97" t="s">
        <v>133</v>
      </c>
      <c r="P206" s="27"/>
      <c r="Q206" s="27"/>
      <c r="R206" s="97" t="s">
        <v>133</v>
      </c>
      <c r="S206" s="27"/>
      <c r="T206" s="97" t="s">
        <v>133</v>
      </c>
      <c r="U206" s="27"/>
      <c r="V206" s="98" t="s">
        <v>136</v>
      </c>
      <c r="W206" s="98" t="s">
        <v>135</v>
      </c>
      <c r="X206" s="97" t="s">
        <v>133</v>
      </c>
      <c r="Y206" s="27"/>
      <c r="Z206" s="27"/>
      <c r="AA206" s="97" t="s">
        <v>133</v>
      </c>
      <c r="AB206" s="98" t="s">
        <v>135</v>
      </c>
      <c r="AC206" s="27"/>
      <c r="AD206" s="27"/>
      <c r="AE206" s="27"/>
      <c r="AF206" s="27"/>
      <c r="AG206" s="27"/>
      <c r="AH206" s="128" t="s">
        <v>156</v>
      </c>
      <c r="AI206" s="98" t="s">
        <v>135</v>
      </c>
      <c r="AJ206" s="27"/>
      <c r="AK206" s="97" t="s">
        <v>133</v>
      </c>
      <c r="AL206" s="97" t="s">
        <v>133</v>
      </c>
      <c r="AM206" s="100"/>
      <c r="AN206" s="100"/>
      <c r="AO206" s="100"/>
      <c r="AP206" s="100"/>
      <c r="AQ206" s="7">
        <f t="shared" si="66"/>
        <v>15</v>
      </c>
      <c r="AR206" s="3">
        <f t="shared" si="67"/>
        <v>204</v>
      </c>
      <c r="AS206" s="8">
        <f t="shared" si="65"/>
        <v>7.3529411764705885E-2</v>
      </c>
    </row>
    <row r="207" spans="1:45" ht="12.75" customHeight="1">
      <c r="A207" s="153"/>
      <c r="B207" s="132" t="s">
        <v>27</v>
      </c>
      <c r="C207" s="51" t="s">
        <v>103</v>
      </c>
      <c r="D207" s="52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97" t="s">
        <v>133</v>
      </c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97" t="s">
        <v>133</v>
      </c>
      <c r="AH207" s="27"/>
      <c r="AI207" s="27"/>
      <c r="AJ207" s="27"/>
      <c r="AK207" s="27"/>
      <c r="AL207" s="27"/>
      <c r="AM207" s="100"/>
      <c r="AN207" s="100"/>
      <c r="AO207" s="100"/>
      <c r="AP207" s="100"/>
      <c r="AQ207" s="7">
        <f t="shared" si="66"/>
        <v>2</v>
      </c>
      <c r="AR207" s="3">
        <f>34*3</f>
        <v>102</v>
      </c>
      <c r="AS207" s="8">
        <f t="shared" si="65"/>
        <v>1.9607843137254902E-2</v>
      </c>
    </row>
    <row r="208" spans="1:45">
      <c r="A208" s="153"/>
      <c r="B208" s="133"/>
      <c r="C208" s="51" t="s">
        <v>104</v>
      </c>
      <c r="D208" s="52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97" t="s">
        <v>133</v>
      </c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97" t="s">
        <v>133</v>
      </c>
      <c r="AH208" s="27"/>
      <c r="AI208" s="27"/>
      <c r="AJ208" s="27"/>
      <c r="AK208" s="27"/>
      <c r="AL208" s="27"/>
      <c r="AM208" s="100"/>
      <c r="AN208" s="100"/>
      <c r="AO208" s="100"/>
      <c r="AP208" s="100"/>
      <c r="AQ208" s="7">
        <f t="shared" si="66"/>
        <v>2</v>
      </c>
      <c r="AR208" s="3">
        <f t="shared" ref="AR208:AR214" si="68">34*3</f>
        <v>102</v>
      </c>
      <c r="AS208" s="8">
        <f t="shared" si="65"/>
        <v>1.9607843137254902E-2</v>
      </c>
    </row>
    <row r="209" spans="1:45">
      <c r="A209" s="153"/>
      <c r="B209" s="133"/>
      <c r="C209" s="92" t="s">
        <v>105</v>
      </c>
      <c r="D209" s="52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97" t="s">
        <v>133</v>
      </c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97" t="s">
        <v>133</v>
      </c>
      <c r="AH209" s="27"/>
      <c r="AI209" s="27"/>
      <c r="AJ209" s="27"/>
      <c r="AK209" s="27"/>
      <c r="AL209" s="27"/>
      <c r="AM209" s="100"/>
      <c r="AN209" s="100"/>
      <c r="AO209" s="100"/>
      <c r="AP209" s="100"/>
      <c r="AQ209" s="7">
        <f t="shared" si="66"/>
        <v>2</v>
      </c>
      <c r="AR209" s="3">
        <f t="shared" si="68"/>
        <v>102</v>
      </c>
      <c r="AS209" s="8">
        <f t="shared" ref="AS209" si="69">AQ209/AR209</f>
        <v>1.9607843137254902E-2</v>
      </c>
    </row>
    <row r="210" spans="1:45">
      <c r="A210" s="153"/>
      <c r="B210" s="134"/>
      <c r="C210" s="51" t="s">
        <v>132</v>
      </c>
      <c r="D210" s="52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97" t="s">
        <v>133</v>
      </c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97" t="s">
        <v>133</v>
      </c>
      <c r="AH210" s="27"/>
      <c r="AI210" s="27"/>
      <c r="AJ210" s="27"/>
      <c r="AK210" s="27"/>
      <c r="AL210" s="27"/>
      <c r="AM210" s="100"/>
      <c r="AN210" s="100"/>
      <c r="AO210" s="100"/>
      <c r="AP210" s="100"/>
      <c r="AQ210" s="7">
        <f t="shared" si="66"/>
        <v>2</v>
      </c>
      <c r="AR210" s="3">
        <f t="shared" si="68"/>
        <v>102</v>
      </c>
      <c r="AS210" s="8">
        <f t="shared" si="65"/>
        <v>1.9607843137254902E-2</v>
      </c>
    </row>
    <row r="211" spans="1:45" ht="12.75" customHeight="1">
      <c r="A211" s="153"/>
      <c r="B211" s="132" t="s">
        <v>12</v>
      </c>
      <c r="C211" s="92" t="s">
        <v>103</v>
      </c>
      <c r="D211" s="52"/>
      <c r="E211" s="27"/>
      <c r="F211" s="27"/>
      <c r="G211" s="97" t="s">
        <v>140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97" t="s">
        <v>140</v>
      </c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97" t="s">
        <v>140</v>
      </c>
      <c r="AI211" s="27"/>
      <c r="AJ211" s="27"/>
      <c r="AK211" s="27"/>
      <c r="AL211" s="27"/>
      <c r="AM211" s="100"/>
      <c r="AN211" s="100"/>
      <c r="AO211" s="100"/>
      <c r="AP211" s="100"/>
      <c r="AQ211" s="7">
        <f t="shared" si="66"/>
        <v>3</v>
      </c>
      <c r="AR211" s="3">
        <f t="shared" si="68"/>
        <v>102</v>
      </c>
      <c r="AS211" s="8">
        <f t="shared" si="65"/>
        <v>2.9411764705882353E-2</v>
      </c>
    </row>
    <row r="212" spans="1:45" ht="12.75" customHeight="1">
      <c r="A212" s="153"/>
      <c r="B212" s="133"/>
      <c r="C212" s="92" t="s">
        <v>104</v>
      </c>
      <c r="D212" s="52"/>
      <c r="E212" s="27"/>
      <c r="F212" s="27"/>
      <c r="G212" s="97" t="s">
        <v>140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97" t="s">
        <v>140</v>
      </c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97" t="s">
        <v>140</v>
      </c>
      <c r="AI212" s="43"/>
      <c r="AJ212" s="43"/>
      <c r="AK212" s="27"/>
      <c r="AL212" s="27"/>
      <c r="AM212" s="100"/>
      <c r="AN212" s="100"/>
      <c r="AO212" s="100"/>
      <c r="AP212" s="100"/>
      <c r="AQ212" s="7">
        <f t="shared" si="66"/>
        <v>3</v>
      </c>
      <c r="AR212" s="3">
        <f t="shared" si="68"/>
        <v>102</v>
      </c>
      <c r="AS212" s="8">
        <f t="shared" si="65"/>
        <v>2.9411764705882353E-2</v>
      </c>
    </row>
    <row r="213" spans="1:45" ht="12.75" customHeight="1">
      <c r="A213" s="153"/>
      <c r="B213" s="133"/>
      <c r="C213" s="92" t="s">
        <v>105</v>
      </c>
      <c r="D213" s="52"/>
      <c r="E213" s="27"/>
      <c r="F213" s="27"/>
      <c r="G213" s="97" t="s">
        <v>140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97" t="s">
        <v>140</v>
      </c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97" t="s">
        <v>140</v>
      </c>
      <c r="AI213" s="43"/>
      <c r="AJ213" s="43"/>
      <c r="AK213" s="27"/>
      <c r="AL213" s="27"/>
      <c r="AM213" s="100"/>
      <c r="AN213" s="100"/>
      <c r="AO213" s="100"/>
      <c r="AP213" s="100"/>
      <c r="AQ213" s="7">
        <f t="shared" si="66"/>
        <v>3</v>
      </c>
      <c r="AR213" s="3">
        <f t="shared" si="68"/>
        <v>102</v>
      </c>
      <c r="AS213" s="8">
        <f t="shared" ref="AS213" si="70">AQ213/AR213</f>
        <v>2.9411764705882353E-2</v>
      </c>
    </row>
    <row r="214" spans="1:45">
      <c r="A214" s="153"/>
      <c r="B214" s="134"/>
      <c r="C214" s="92" t="s">
        <v>132</v>
      </c>
      <c r="D214" s="52"/>
      <c r="E214" s="27"/>
      <c r="F214" s="27"/>
      <c r="G214" s="97" t="s">
        <v>140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97" t="s">
        <v>140</v>
      </c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97" t="s">
        <v>140</v>
      </c>
      <c r="AI214" s="43"/>
      <c r="AJ214" s="43"/>
      <c r="AK214" s="27"/>
      <c r="AL214" s="27"/>
      <c r="AM214" s="100"/>
      <c r="AN214" s="100"/>
      <c r="AO214" s="100"/>
      <c r="AP214" s="100"/>
      <c r="AQ214" s="7">
        <f t="shared" si="66"/>
        <v>3</v>
      </c>
      <c r="AR214" s="3">
        <f t="shared" si="68"/>
        <v>102</v>
      </c>
      <c r="AS214" s="8">
        <f t="shared" si="65"/>
        <v>2.9411764705882353E-2</v>
      </c>
    </row>
    <row r="215" spans="1:45" ht="12.75" customHeight="1">
      <c r="A215" s="153"/>
      <c r="B215" s="132" t="s">
        <v>11</v>
      </c>
      <c r="C215" s="92" t="s">
        <v>103</v>
      </c>
      <c r="D215" s="52"/>
      <c r="E215" s="27"/>
      <c r="F215" s="27"/>
      <c r="G215" s="27"/>
      <c r="H215" s="27"/>
      <c r="I215" s="27"/>
      <c r="J215" s="97" t="s">
        <v>133</v>
      </c>
      <c r="K215" s="27"/>
      <c r="L215" s="27"/>
      <c r="M215" s="27"/>
      <c r="N215" s="27"/>
      <c r="O215" s="27"/>
      <c r="P215" s="27"/>
      <c r="Q215" s="97" t="s">
        <v>133</v>
      </c>
      <c r="R215" s="98" t="s">
        <v>141</v>
      </c>
      <c r="S215" s="27"/>
      <c r="T215" s="27"/>
      <c r="U215" s="27"/>
      <c r="V215" s="98" t="s">
        <v>141</v>
      </c>
      <c r="W215" s="97" t="s">
        <v>133</v>
      </c>
      <c r="X215" s="27"/>
      <c r="Y215" s="27"/>
      <c r="Z215" s="27"/>
      <c r="AA215" s="27"/>
      <c r="AB215" s="27"/>
      <c r="AC215" s="27"/>
      <c r="AD215" s="27"/>
      <c r="AE215" s="97" t="s">
        <v>133</v>
      </c>
      <c r="AF215" s="98" t="s">
        <v>141</v>
      </c>
      <c r="AG215" s="98" t="s">
        <v>141</v>
      </c>
      <c r="AH215" s="27"/>
      <c r="AI215" s="128" t="s">
        <v>156</v>
      </c>
      <c r="AJ215" s="97" t="s">
        <v>133</v>
      </c>
      <c r="AK215" s="27"/>
      <c r="AL215" s="27"/>
      <c r="AM215" s="100"/>
      <c r="AN215" s="100"/>
      <c r="AO215" s="100"/>
      <c r="AP215" s="100"/>
      <c r="AQ215" s="7">
        <f t="shared" si="66"/>
        <v>10</v>
      </c>
      <c r="AR215" s="3">
        <f>34*5</f>
        <v>170</v>
      </c>
      <c r="AS215" s="8">
        <f t="shared" si="65"/>
        <v>5.8823529411764705E-2</v>
      </c>
    </row>
    <row r="216" spans="1:45" ht="12.75" customHeight="1">
      <c r="A216" s="153"/>
      <c r="B216" s="133"/>
      <c r="C216" s="92" t="s">
        <v>104</v>
      </c>
      <c r="D216" s="52"/>
      <c r="E216" s="27"/>
      <c r="F216" s="27"/>
      <c r="G216" s="27"/>
      <c r="H216" s="27"/>
      <c r="I216" s="27"/>
      <c r="J216" s="97" t="s">
        <v>133</v>
      </c>
      <c r="K216" s="27"/>
      <c r="L216" s="27"/>
      <c r="M216" s="27"/>
      <c r="N216" s="27"/>
      <c r="O216" s="27"/>
      <c r="P216" s="27"/>
      <c r="Q216" s="97" t="s">
        <v>133</v>
      </c>
      <c r="R216" s="98" t="s">
        <v>141</v>
      </c>
      <c r="S216" s="27"/>
      <c r="T216" s="27"/>
      <c r="U216" s="27"/>
      <c r="V216" s="98" t="s">
        <v>141</v>
      </c>
      <c r="W216" s="97" t="s">
        <v>133</v>
      </c>
      <c r="X216" s="27"/>
      <c r="Y216" s="27"/>
      <c r="Z216" s="27"/>
      <c r="AA216" s="27"/>
      <c r="AB216" s="27"/>
      <c r="AC216" s="27"/>
      <c r="AD216" s="27"/>
      <c r="AE216" s="97" t="s">
        <v>133</v>
      </c>
      <c r="AF216" s="98" t="s">
        <v>141</v>
      </c>
      <c r="AG216" s="98" t="s">
        <v>141</v>
      </c>
      <c r="AH216" s="27"/>
      <c r="AI216" s="128" t="s">
        <v>156</v>
      </c>
      <c r="AJ216" s="97" t="s">
        <v>133</v>
      </c>
      <c r="AK216" s="27"/>
      <c r="AL216" s="27"/>
      <c r="AM216" s="100"/>
      <c r="AN216" s="100"/>
      <c r="AO216" s="100"/>
      <c r="AP216" s="100"/>
      <c r="AQ216" s="7">
        <f t="shared" si="66"/>
        <v>10</v>
      </c>
      <c r="AR216" s="3">
        <f t="shared" ref="AR216:AR218" si="71">34*5</f>
        <v>170</v>
      </c>
      <c r="AS216" s="8">
        <f t="shared" si="65"/>
        <v>5.8823529411764705E-2</v>
      </c>
    </row>
    <row r="217" spans="1:45" ht="12.75" customHeight="1">
      <c r="A217" s="153"/>
      <c r="B217" s="133"/>
      <c r="C217" s="92" t="s">
        <v>105</v>
      </c>
      <c r="D217" s="52"/>
      <c r="E217" s="27"/>
      <c r="F217" s="27"/>
      <c r="G217" s="27"/>
      <c r="H217" s="27"/>
      <c r="I217" s="27"/>
      <c r="J217" s="97" t="s">
        <v>133</v>
      </c>
      <c r="K217" s="27"/>
      <c r="L217" s="27"/>
      <c r="M217" s="27"/>
      <c r="N217" s="27"/>
      <c r="O217" s="27"/>
      <c r="P217" s="27"/>
      <c r="Q217" s="97" t="s">
        <v>133</v>
      </c>
      <c r="R217" s="98" t="s">
        <v>141</v>
      </c>
      <c r="S217" s="27"/>
      <c r="T217" s="27"/>
      <c r="U217" s="27"/>
      <c r="V217" s="98" t="s">
        <v>141</v>
      </c>
      <c r="W217" s="97" t="s">
        <v>133</v>
      </c>
      <c r="X217" s="27"/>
      <c r="Y217" s="27"/>
      <c r="Z217" s="27"/>
      <c r="AA217" s="27"/>
      <c r="AB217" s="27"/>
      <c r="AC217" s="27"/>
      <c r="AD217" s="27"/>
      <c r="AE217" s="97" t="s">
        <v>133</v>
      </c>
      <c r="AF217" s="98" t="s">
        <v>141</v>
      </c>
      <c r="AG217" s="98" t="s">
        <v>141</v>
      </c>
      <c r="AH217" s="27"/>
      <c r="AI217" s="128" t="s">
        <v>156</v>
      </c>
      <c r="AJ217" s="97" t="s">
        <v>133</v>
      </c>
      <c r="AK217" s="27"/>
      <c r="AL217" s="27"/>
      <c r="AM217" s="100"/>
      <c r="AN217" s="100"/>
      <c r="AO217" s="100"/>
      <c r="AP217" s="100"/>
      <c r="AQ217" s="7">
        <f t="shared" si="66"/>
        <v>10</v>
      </c>
      <c r="AR217" s="3">
        <f t="shared" si="71"/>
        <v>170</v>
      </c>
      <c r="AS217" s="8">
        <f t="shared" ref="AS217" si="72">AQ217/AR217</f>
        <v>5.8823529411764705E-2</v>
      </c>
    </row>
    <row r="218" spans="1:45" ht="12.75" customHeight="1">
      <c r="A218" s="153"/>
      <c r="B218" s="134"/>
      <c r="C218" s="92" t="s">
        <v>132</v>
      </c>
      <c r="D218" s="52"/>
      <c r="E218" s="27"/>
      <c r="F218" s="27"/>
      <c r="G218" s="27"/>
      <c r="H218" s="27"/>
      <c r="I218" s="27"/>
      <c r="J218" s="97" t="s">
        <v>133</v>
      </c>
      <c r="K218" s="27"/>
      <c r="L218" s="27"/>
      <c r="M218" s="27"/>
      <c r="N218" s="27"/>
      <c r="O218" s="27"/>
      <c r="P218" s="27"/>
      <c r="Q218" s="97" t="s">
        <v>133</v>
      </c>
      <c r="R218" s="98" t="s">
        <v>141</v>
      </c>
      <c r="S218" s="27"/>
      <c r="T218" s="27"/>
      <c r="U218" s="27"/>
      <c r="V218" s="98" t="s">
        <v>141</v>
      </c>
      <c r="W218" s="97" t="s">
        <v>133</v>
      </c>
      <c r="X218" s="27"/>
      <c r="Y218" s="27"/>
      <c r="Z218" s="27"/>
      <c r="AA218" s="27"/>
      <c r="AB218" s="27"/>
      <c r="AC218" s="27"/>
      <c r="AD218" s="27"/>
      <c r="AE218" s="97" t="s">
        <v>133</v>
      </c>
      <c r="AF218" s="98" t="s">
        <v>141</v>
      </c>
      <c r="AG218" s="98" t="s">
        <v>141</v>
      </c>
      <c r="AH218" s="27"/>
      <c r="AI218" s="128" t="s">
        <v>156</v>
      </c>
      <c r="AJ218" s="97" t="s">
        <v>133</v>
      </c>
      <c r="AK218" s="27"/>
      <c r="AL218" s="27"/>
      <c r="AM218" s="100"/>
      <c r="AN218" s="100"/>
      <c r="AO218" s="100"/>
      <c r="AP218" s="100"/>
      <c r="AQ218" s="7">
        <f t="shared" si="66"/>
        <v>10</v>
      </c>
      <c r="AR218" s="3">
        <f t="shared" si="71"/>
        <v>170</v>
      </c>
      <c r="AS218" s="8">
        <f t="shared" si="65"/>
        <v>5.8823529411764705E-2</v>
      </c>
    </row>
    <row r="219" spans="1:45">
      <c r="A219" s="153"/>
      <c r="B219" s="132" t="s">
        <v>28</v>
      </c>
      <c r="C219" s="92" t="s">
        <v>103</v>
      </c>
      <c r="D219" s="52"/>
      <c r="E219" s="27"/>
      <c r="F219" s="27"/>
      <c r="G219" s="27"/>
      <c r="H219" s="27"/>
      <c r="I219" s="97" t="s">
        <v>133</v>
      </c>
      <c r="J219" s="27"/>
      <c r="K219" s="27"/>
      <c r="L219" s="27"/>
      <c r="M219" s="97" t="s">
        <v>133</v>
      </c>
      <c r="N219" s="27"/>
      <c r="O219" s="27"/>
      <c r="P219" s="27"/>
      <c r="Q219" s="27"/>
      <c r="R219" s="97" t="s">
        <v>133</v>
      </c>
      <c r="S219" s="27"/>
      <c r="T219" s="27"/>
      <c r="U219" s="27"/>
      <c r="V219" s="27"/>
      <c r="W219" s="27"/>
      <c r="X219" s="27"/>
      <c r="Y219" s="27"/>
      <c r="Z219" s="27"/>
      <c r="AA219" s="97" t="s">
        <v>133</v>
      </c>
      <c r="AB219" s="27"/>
      <c r="AC219" s="27"/>
      <c r="AD219" s="27"/>
      <c r="AE219" s="27"/>
      <c r="AF219" s="27"/>
      <c r="AH219" s="27"/>
      <c r="AI219" s="43"/>
      <c r="AJ219" s="43"/>
      <c r="AK219" s="97" t="s">
        <v>133</v>
      </c>
      <c r="AL219" s="27"/>
      <c r="AM219" s="100"/>
      <c r="AN219" s="100"/>
      <c r="AO219" s="100"/>
      <c r="AP219" s="100"/>
      <c r="AQ219" s="7">
        <f t="shared" si="66"/>
        <v>5</v>
      </c>
      <c r="AR219" s="3">
        <f>34*3</f>
        <v>102</v>
      </c>
      <c r="AS219" s="8">
        <f t="shared" si="65"/>
        <v>4.9019607843137254E-2</v>
      </c>
    </row>
    <row r="220" spans="1:45">
      <c r="A220" s="153"/>
      <c r="B220" s="133"/>
      <c r="C220" s="92" t="s">
        <v>104</v>
      </c>
      <c r="D220" s="52"/>
      <c r="E220" s="27"/>
      <c r="F220" s="27"/>
      <c r="G220" s="27"/>
      <c r="H220" s="27"/>
      <c r="I220" s="97" t="s">
        <v>133</v>
      </c>
      <c r="J220" s="27"/>
      <c r="K220" s="27"/>
      <c r="L220" s="27"/>
      <c r="M220" s="97" t="s">
        <v>133</v>
      </c>
      <c r="N220" s="27"/>
      <c r="O220" s="27"/>
      <c r="P220" s="27"/>
      <c r="Q220" s="27"/>
      <c r="R220" s="97" t="s">
        <v>133</v>
      </c>
      <c r="S220" s="27"/>
      <c r="T220" s="27"/>
      <c r="U220" s="27"/>
      <c r="V220" s="27"/>
      <c r="W220" s="27"/>
      <c r="X220" s="27"/>
      <c r="Y220" s="27"/>
      <c r="Z220" s="27"/>
      <c r="AA220" s="97" t="s">
        <v>133</v>
      </c>
      <c r="AB220" s="27"/>
      <c r="AC220" s="27"/>
      <c r="AD220" s="27"/>
      <c r="AE220" s="27"/>
      <c r="AF220" s="27"/>
      <c r="AH220" s="27"/>
      <c r="AI220" s="43"/>
      <c r="AJ220" s="43"/>
      <c r="AK220" s="97" t="s">
        <v>133</v>
      </c>
      <c r="AL220" s="27"/>
      <c r="AM220" s="100"/>
      <c r="AN220" s="100"/>
      <c r="AO220" s="100"/>
      <c r="AP220" s="100"/>
      <c r="AQ220" s="7">
        <f t="shared" si="66"/>
        <v>5</v>
      </c>
      <c r="AR220" s="3">
        <f t="shared" ref="AR220:AR222" si="73">34*3</f>
        <v>102</v>
      </c>
      <c r="AS220" s="8">
        <f t="shared" si="65"/>
        <v>4.9019607843137254E-2</v>
      </c>
    </row>
    <row r="221" spans="1:45">
      <c r="A221" s="153"/>
      <c r="B221" s="133"/>
      <c r="C221" s="92" t="s">
        <v>105</v>
      </c>
      <c r="D221" s="52"/>
      <c r="E221" s="27"/>
      <c r="F221" s="27"/>
      <c r="G221" s="27"/>
      <c r="H221" s="27"/>
      <c r="I221" s="97" t="s">
        <v>133</v>
      </c>
      <c r="J221" s="27"/>
      <c r="K221" s="27"/>
      <c r="L221" s="27"/>
      <c r="M221" s="97" t="s">
        <v>133</v>
      </c>
      <c r="N221" s="27"/>
      <c r="O221" s="27"/>
      <c r="P221" s="27"/>
      <c r="Q221" s="27"/>
      <c r="R221" s="97" t="s">
        <v>133</v>
      </c>
      <c r="S221" s="27"/>
      <c r="T221" s="27"/>
      <c r="U221" s="27"/>
      <c r="V221" s="27"/>
      <c r="W221" s="27"/>
      <c r="X221" s="27"/>
      <c r="Y221" s="27"/>
      <c r="Z221" s="27"/>
      <c r="AA221" s="97" t="s">
        <v>133</v>
      </c>
      <c r="AB221" s="27"/>
      <c r="AC221" s="27"/>
      <c r="AD221" s="27"/>
      <c r="AE221" s="27"/>
      <c r="AF221" s="27"/>
      <c r="AH221" s="27"/>
      <c r="AI221" s="43"/>
      <c r="AJ221" s="43"/>
      <c r="AK221" s="97" t="s">
        <v>133</v>
      </c>
      <c r="AL221" s="27"/>
      <c r="AM221" s="100"/>
      <c r="AN221" s="100"/>
      <c r="AO221" s="100"/>
      <c r="AP221" s="100"/>
      <c r="AQ221" s="7">
        <f t="shared" si="66"/>
        <v>5</v>
      </c>
      <c r="AR221" s="3">
        <f t="shared" si="73"/>
        <v>102</v>
      </c>
      <c r="AS221" s="8">
        <f t="shared" ref="AS221" si="74">AQ221/AR221</f>
        <v>4.9019607843137254E-2</v>
      </c>
    </row>
    <row r="222" spans="1:45" ht="12.75" customHeight="1">
      <c r="A222" s="153"/>
      <c r="B222" s="134"/>
      <c r="C222" s="92" t="s">
        <v>132</v>
      </c>
      <c r="D222" s="52"/>
      <c r="E222" s="27"/>
      <c r="F222" s="27"/>
      <c r="G222" s="27"/>
      <c r="H222" s="27"/>
      <c r="I222" s="97" t="s">
        <v>133</v>
      </c>
      <c r="J222" s="27"/>
      <c r="K222" s="27"/>
      <c r="L222" s="27"/>
      <c r="M222" s="97" t="s">
        <v>133</v>
      </c>
      <c r="N222" s="27"/>
      <c r="O222" s="27"/>
      <c r="P222" s="27"/>
      <c r="Q222" s="27"/>
      <c r="R222" s="97" t="s">
        <v>133</v>
      </c>
      <c r="S222" s="27"/>
      <c r="T222" s="42"/>
      <c r="U222" s="27"/>
      <c r="V222" s="27"/>
      <c r="W222" s="27"/>
      <c r="X222" s="27"/>
      <c r="Y222" s="27"/>
      <c r="Z222" s="27"/>
      <c r="AA222" s="97" t="s">
        <v>133</v>
      </c>
      <c r="AB222" s="27"/>
      <c r="AC222" s="27"/>
      <c r="AD222" s="27"/>
      <c r="AE222" s="27"/>
      <c r="AF222" s="27"/>
      <c r="AH222" s="27"/>
      <c r="AI222" s="43"/>
      <c r="AJ222" s="43"/>
      <c r="AK222" s="97" t="s">
        <v>133</v>
      </c>
      <c r="AL222" s="27"/>
      <c r="AM222" s="100"/>
      <c r="AN222" s="100"/>
      <c r="AO222" s="100"/>
      <c r="AP222" s="100"/>
      <c r="AQ222" s="7">
        <f t="shared" si="66"/>
        <v>5</v>
      </c>
      <c r="AR222" s="3">
        <f t="shared" si="73"/>
        <v>102</v>
      </c>
      <c r="AS222" s="8">
        <f t="shared" si="65"/>
        <v>4.9019607843137254E-2</v>
      </c>
    </row>
    <row r="223" spans="1:45" ht="12.75" customHeight="1">
      <c r="A223" s="153"/>
      <c r="B223" s="132" t="s">
        <v>30</v>
      </c>
      <c r="C223" s="92" t="s">
        <v>103</v>
      </c>
      <c r="D223" s="52"/>
      <c r="E223" s="27"/>
      <c r="F223" s="27"/>
      <c r="G223" s="27"/>
      <c r="H223" s="97" t="s">
        <v>140</v>
      </c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97" t="s">
        <v>133</v>
      </c>
      <c r="AG223" s="42"/>
      <c r="AH223" s="27"/>
      <c r="AI223" s="27"/>
      <c r="AJ223" s="43"/>
      <c r="AK223" s="27"/>
      <c r="AL223" s="27"/>
      <c r="AM223" s="100"/>
      <c r="AN223" s="100"/>
      <c r="AO223" s="100"/>
      <c r="AP223" s="100"/>
      <c r="AQ223" s="7">
        <f t="shared" si="66"/>
        <v>2</v>
      </c>
      <c r="AR223" s="3">
        <f>34*1</f>
        <v>34</v>
      </c>
      <c r="AS223" s="8">
        <f t="shared" si="65"/>
        <v>5.8823529411764705E-2</v>
      </c>
    </row>
    <row r="224" spans="1:45" ht="12.75" customHeight="1">
      <c r="A224" s="153"/>
      <c r="B224" s="133"/>
      <c r="C224" s="92" t="s">
        <v>104</v>
      </c>
      <c r="D224" s="52"/>
      <c r="E224" s="27"/>
      <c r="F224" s="27"/>
      <c r="G224" s="27"/>
      <c r="H224" s="97" t="s">
        <v>140</v>
      </c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97" t="s">
        <v>133</v>
      </c>
      <c r="AG224" s="27"/>
      <c r="AH224" s="27"/>
      <c r="AI224" s="27"/>
      <c r="AJ224" s="42"/>
      <c r="AK224" s="27"/>
      <c r="AL224" s="27"/>
      <c r="AM224" s="100"/>
      <c r="AN224" s="100"/>
      <c r="AO224" s="100"/>
      <c r="AP224" s="100"/>
      <c r="AQ224" s="7">
        <f t="shared" si="66"/>
        <v>2</v>
      </c>
      <c r="AR224" s="3">
        <f t="shared" ref="AR224:AR238" si="75">34*1</f>
        <v>34</v>
      </c>
      <c r="AS224" s="8">
        <f t="shared" si="65"/>
        <v>5.8823529411764705E-2</v>
      </c>
    </row>
    <row r="225" spans="1:45" ht="12.75" customHeight="1">
      <c r="A225" s="153"/>
      <c r="B225" s="133"/>
      <c r="C225" s="92" t="s">
        <v>105</v>
      </c>
      <c r="D225" s="52"/>
      <c r="E225" s="27"/>
      <c r="F225" s="27"/>
      <c r="G225" s="27"/>
      <c r="H225" s="97" t="s">
        <v>140</v>
      </c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97" t="s">
        <v>133</v>
      </c>
      <c r="AG225" s="27"/>
      <c r="AH225" s="27"/>
      <c r="AI225" s="27"/>
      <c r="AJ225" s="42"/>
      <c r="AK225" s="27"/>
      <c r="AL225" s="27"/>
      <c r="AM225" s="100"/>
      <c r="AN225" s="100"/>
      <c r="AO225" s="100"/>
      <c r="AP225" s="100"/>
      <c r="AQ225" s="7">
        <f t="shared" si="66"/>
        <v>2</v>
      </c>
      <c r="AR225" s="3">
        <f t="shared" si="75"/>
        <v>34</v>
      </c>
      <c r="AS225" s="8">
        <f t="shared" ref="AS225" si="76">AQ225/AR225</f>
        <v>5.8823529411764705E-2</v>
      </c>
    </row>
    <row r="226" spans="1:45" ht="12.75" customHeight="1">
      <c r="A226" s="153"/>
      <c r="B226" s="134"/>
      <c r="C226" s="92" t="s">
        <v>132</v>
      </c>
      <c r="D226" s="52"/>
      <c r="E226" s="27"/>
      <c r="F226" s="27"/>
      <c r="G226" s="27"/>
      <c r="H226" s="97" t="s">
        <v>140</v>
      </c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97" t="s">
        <v>133</v>
      </c>
      <c r="AG226" s="27"/>
      <c r="AH226" s="27"/>
      <c r="AI226" s="27"/>
      <c r="AJ226" s="27"/>
      <c r="AK226" s="27"/>
      <c r="AL226" s="27"/>
      <c r="AM226" s="100"/>
      <c r="AN226" s="100"/>
      <c r="AO226" s="100"/>
      <c r="AP226" s="100"/>
      <c r="AQ226" s="7">
        <f t="shared" si="66"/>
        <v>2</v>
      </c>
      <c r="AR226" s="3">
        <f t="shared" si="75"/>
        <v>34</v>
      </c>
      <c r="AS226" s="8">
        <f t="shared" si="65"/>
        <v>5.8823529411764705E-2</v>
      </c>
    </row>
    <row r="227" spans="1:45" ht="12.75" customHeight="1">
      <c r="A227" s="153"/>
      <c r="B227" s="132" t="s">
        <v>29</v>
      </c>
      <c r="C227" s="92" t="s">
        <v>103</v>
      </c>
      <c r="D227" s="52"/>
      <c r="E227" s="27"/>
      <c r="F227" s="27"/>
      <c r="G227" s="97" t="s">
        <v>140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97" t="s">
        <v>140</v>
      </c>
      <c r="AA227" s="27"/>
      <c r="AB227" s="27"/>
      <c r="AC227" s="27"/>
      <c r="AD227" s="27"/>
      <c r="AE227" s="27"/>
      <c r="AF227" s="27"/>
      <c r="AG227" s="27"/>
      <c r="AH227" s="27"/>
      <c r="AI227" s="42"/>
      <c r="AJ227" s="27"/>
      <c r="AK227" s="27"/>
      <c r="AL227" s="27"/>
      <c r="AM227" s="100"/>
      <c r="AN227" s="100"/>
      <c r="AO227" s="100"/>
      <c r="AP227" s="100"/>
      <c r="AQ227" s="7">
        <f t="shared" si="66"/>
        <v>2</v>
      </c>
      <c r="AR227" s="3">
        <f t="shared" si="75"/>
        <v>34</v>
      </c>
      <c r="AS227" s="8">
        <f t="shared" si="65"/>
        <v>5.8823529411764705E-2</v>
      </c>
    </row>
    <row r="228" spans="1:45" ht="12.75" customHeight="1">
      <c r="A228" s="153"/>
      <c r="B228" s="133"/>
      <c r="C228" s="92" t="s">
        <v>104</v>
      </c>
      <c r="D228" s="52"/>
      <c r="E228" s="27"/>
      <c r="F228" s="27"/>
      <c r="G228" s="97" t="s">
        <v>140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97" t="s">
        <v>140</v>
      </c>
      <c r="AA228" s="27"/>
      <c r="AB228" s="27"/>
      <c r="AC228" s="27"/>
      <c r="AD228" s="27"/>
      <c r="AE228" s="27"/>
      <c r="AF228" s="42"/>
      <c r="AG228" s="42"/>
      <c r="AH228" s="27"/>
      <c r="AI228" s="27"/>
      <c r="AJ228" s="43"/>
      <c r="AK228" s="42"/>
      <c r="AL228" s="27"/>
      <c r="AM228" s="100"/>
      <c r="AN228" s="100"/>
      <c r="AO228" s="100"/>
      <c r="AP228" s="100"/>
      <c r="AQ228" s="7">
        <f t="shared" si="66"/>
        <v>2</v>
      </c>
      <c r="AR228" s="3">
        <f t="shared" si="75"/>
        <v>34</v>
      </c>
      <c r="AS228" s="8">
        <f t="shared" si="65"/>
        <v>5.8823529411764705E-2</v>
      </c>
    </row>
    <row r="229" spans="1:45" ht="12.75" customHeight="1">
      <c r="A229" s="153"/>
      <c r="B229" s="133"/>
      <c r="C229" s="92" t="s">
        <v>105</v>
      </c>
      <c r="D229" s="52"/>
      <c r="E229" s="27"/>
      <c r="F229" s="27"/>
      <c r="G229" s="97" t="s">
        <v>140</v>
      </c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97" t="s">
        <v>140</v>
      </c>
      <c r="AA229" s="27"/>
      <c r="AB229" s="27"/>
      <c r="AC229" s="27"/>
      <c r="AD229" s="27"/>
      <c r="AE229" s="27"/>
      <c r="AF229" s="42"/>
      <c r="AG229" s="42"/>
      <c r="AH229" s="27"/>
      <c r="AI229" s="27"/>
      <c r="AJ229" s="43"/>
      <c r="AK229" s="42"/>
      <c r="AL229" s="27"/>
      <c r="AM229" s="100"/>
      <c r="AN229" s="100"/>
      <c r="AO229" s="100"/>
      <c r="AP229" s="100"/>
      <c r="AQ229" s="7">
        <f t="shared" si="66"/>
        <v>2</v>
      </c>
      <c r="AR229" s="3">
        <f t="shared" si="75"/>
        <v>34</v>
      </c>
      <c r="AS229" s="8">
        <f t="shared" ref="AS229" si="77">AQ229/AR229</f>
        <v>5.8823529411764705E-2</v>
      </c>
    </row>
    <row r="230" spans="1:45" ht="12.75" customHeight="1">
      <c r="A230" s="153"/>
      <c r="B230" s="134"/>
      <c r="C230" s="92" t="s">
        <v>132</v>
      </c>
      <c r="D230" s="52"/>
      <c r="E230" s="27"/>
      <c r="F230" s="27"/>
      <c r="G230" s="97" t="s">
        <v>140</v>
      </c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97" t="s">
        <v>140</v>
      </c>
      <c r="AA230" s="27"/>
      <c r="AB230" s="27"/>
      <c r="AC230" s="27"/>
      <c r="AD230" s="27"/>
      <c r="AE230" s="27"/>
      <c r="AF230" s="27"/>
      <c r="AG230" s="27"/>
      <c r="AH230" s="42"/>
      <c r="AI230" s="42"/>
      <c r="AJ230" s="43"/>
      <c r="AK230" s="27"/>
      <c r="AL230" s="27"/>
      <c r="AM230" s="100"/>
      <c r="AN230" s="100"/>
      <c r="AO230" s="100"/>
      <c r="AP230" s="100"/>
      <c r="AQ230" s="7">
        <f t="shared" si="66"/>
        <v>2</v>
      </c>
      <c r="AR230" s="3">
        <f t="shared" si="75"/>
        <v>34</v>
      </c>
      <c r="AS230" s="8">
        <f t="shared" si="65"/>
        <v>5.8823529411764705E-2</v>
      </c>
    </row>
    <row r="231" spans="1:45" ht="12.75" customHeight="1">
      <c r="A231" s="153"/>
      <c r="B231" s="144" t="s">
        <v>53</v>
      </c>
      <c r="C231" s="92" t="s">
        <v>103</v>
      </c>
      <c r="D231" s="52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42"/>
      <c r="AI231" s="42"/>
      <c r="AJ231" s="43"/>
      <c r="AK231" s="27"/>
      <c r="AL231" s="27"/>
      <c r="AM231" s="100"/>
      <c r="AN231" s="100"/>
      <c r="AO231" s="100"/>
      <c r="AP231" s="100"/>
      <c r="AQ231" s="7">
        <f t="shared" si="66"/>
        <v>0</v>
      </c>
      <c r="AR231" s="3">
        <f t="shared" si="75"/>
        <v>34</v>
      </c>
      <c r="AS231" s="8">
        <f t="shared" si="65"/>
        <v>0</v>
      </c>
    </row>
    <row r="232" spans="1:45" ht="12.75" customHeight="1">
      <c r="A232" s="153"/>
      <c r="B232" s="144"/>
      <c r="C232" s="92" t="s">
        <v>104</v>
      </c>
      <c r="D232" s="52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42"/>
      <c r="AI232" s="42"/>
      <c r="AJ232" s="43"/>
      <c r="AK232" s="27"/>
      <c r="AL232" s="27"/>
      <c r="AM232" s="100"/>
      <c r="AN232" s="100"/>
      <c r="AO232" s="100"/>
      <c r="AP232" s="100"/>
      <c r="AQ232" s="7">
        <f t="shared" si="66"/>
        <v>0</v>
      </c>
      <c r="AR232" s="3">
        <f t="shared" si="75"/>
        <v>34</v>
      </c>
      <c r="AS232" s="8">
        <f t="shared" si="65"/>
        <v>0</v>
      </c>
    </row>
    <row r="233" spans="1:45" ht="12.75" customHeight="1">
      <c r="A233" s="153"/>
      <c r="B233" s="144"/>
      <c r="C233" s="92" t="s">
        <v>105</v>
      </c>
      <c r="D233" s="52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42"/>
      <c r="AI233" s="42"/>
      <c r="AJ233" s="43"/>
      <c r="AK233" s="27"/>
      <c r="AL233" s="27"/>
      <c r="AM233" s="100"/>
      <c r="AN233" s="100"/>
      <c r="AO233" s="100"/>
      <c r="AP233" s="100"/>
      <c r="AQ233" s="7">
        <f t="shared" si="66"/>
        <v>0</v>
      </c>
      <c r="AR233" s="3">
        <f t="shared" si="75"/>
        <v>34</v>
      </c>
      <c r="AS233" s="8">
        <f t="shared" ref="AS233" si="78">AQ233/AR233</f>
        <v>0</v>
      </c>
    </row>
    <row r="234" spans="1:45" ht="12.75" customHeight="1">
      <c r="A234" s="153"/>
      <c r="B234" s="144"/>
      <c r="C234" s="92" t="s">
        <v>132</v>
      </c>
      <c r="D234" s="52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42"/>
      <c r="AI234" s="42"/>
      <c r="AJ234" s="43"/>
      <c r="AK234" s="27"/>
      <c r="AL234" s="27"/>
      <c r="AM234" s="100"/>
      <c r="AN234" s="100"/>
      <c r="AO234" s="100"/>
      <c r="AP234" s="100"/>
      <c r="AQ234" s="7">
        <f t="shared" si="66"/>
        <v>0</v>
      </c>
      <c r="AR234" s="3">
        <f t="shared" si="75"/>
        <v>34</v>
      </c>
      <c r="AS234" s="8">
        <f t="shared" si="65"/>
        <v>0</v>
      </c>
    </row>
    <row r="235" spans="1:45" ht="12.75" customHeight="1">
      <c r="A235" s="153"/>
      <c r="B235" s="144" t="s">
        <v>54</v>
      </c>
      <c r="C235" s="92" t="s">
        <v>103</v>
      </c>
      <c r="D235" s="52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42"/>
      <c r="AI235" s="42"/>
      <c r="AJ235" s="43"/>
      <c r="AK235" s="27"/>
      <c r="AL235" s="27"/>
      <c r="AM235" s="100"/>
      <c r="AN235" s="100"/>
      <c r="AO235" s="100"/>
      <c r="AP235" s="100"/>
      <c r="AQ235" s="7">
        <f t="shared" si="66"/>
        <v>0</v>
      </c>
      <c r="AR235" s="3">
        <f t="shared" si="75"/>
        <v>34</v>
      </c>
      <c r="AS235" s="8">
        <f t="shared" si="65"/>
        <v>0</v>
      </c>
    </row>
    <row r="236" spans="1:45" ht="12.75" customHeight="1">
      <c r="A236" s="153"/>
      <c r="B236" s="144"/>
      <c r="C236" s="92" t="s">
        <v>104</v>
      </c>
      <c r="D236" s="52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42"/>
      <c r="AI236" s="42"/>
      <c r="AJ236" s="43"/>
      <c r="AK236" s="27"/>
      <c r="AL236" s="27"/>
      <c r="AM236" s="100"/>
      <c r="AN236" s="100"/>
      <c r="AO236" s="100"/>
      <c r="AP236" s="100"/>
      <c r="AQ236" s="7">
        <f t="shared" si="66"/>
        <v>0</v>
      </c>
      <c r="AR236" s="3">
        <f t="shared" si="75"/>
        <v>34</v>
      </c>
      <c r="AS236" s="8">
        <f t="shared" si="65"/>
        <v>0</v>
      </c>
    </row>
    <row r="237" spans="1:45" ht="12.75" customHeight="1">
      <c r="A237" s="153"/>
      <c r="B237" s="144"/>
      <c r="C237" s="92" t="s">
        <v>105</v>
      </c>
      <c r="D237" s="52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42"/>
      <c r="AI237" s="42"/>
      <c r="AJ237" s="43"/>
      <c r="AK237" s="27"/>
      <c r="AL237" s="27"/>
      <c r="AM237" s="100"/>
      <c r="AN237" s="100"/>
      <c r="AO237" s="100"/>
      <c r="AP237" s="100"/>
      <c r="AQ237" s="7">
        <f t="shared" si="66"/>
        <v>0</v>
      </c>
      <c r="AR237" s="3">
        <f t="shared" si="75"/>
        <v>34</v>
      </c>
      <c r="AS237" s="8">
        <f t="shared" ref="AS237" si="79">AQ237/AR237</f>
        <v>0</v>
      </c>
    </row>
    <row r="238" spans="1:45" ht="12.75" customHeight="1">
      <c r="A238" s="153"/>
      <c r="B238" s="144"/>
      <c r="C238" s="92" t="s">
        <v>132</v>
      </c>
      <c r="D238" s="52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2"/>
      <c r="AI238" s="42"/>
      <c r="AJ238" s="43"/>
      <c r="AK238" s="27"/>
      <c r="AL238" s="27"/>
      <c r="AM238" s="100"/>
      <c r="AN238" s="100"/>
      <c r="AO238" s="100"/>
      <c r="AP238" s="100"/>
      <c r="AQ238" s="7">
        <f t="shared" si="66"/>
        <v>0</v>
      </c>
      <c r="AR238" s="3">
        <f t="shared" si="75"/>
        <v>34</v>
      </c>
      <c r="AS238" s="8">
        <f t="shared" si="65"/>
        <v>0</v>
      </c>
    </row>
    <row r="239" spans="1:45" ht="12.75" customHeight="1">
      <c r="A239" s="153"/>
      <c r="B239" s="144" t="s">
        <v>88</v>
      </c>
      <c r="C239" s="92" t="s">
        <v>103</v>
      </c>
      <c r="D239" s="52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2"/>
      <c r="AI239" s="42"/>
      <c r="AJ239" s="43"/>
      <c r="AK239" s="27"/>
      <c r="AL239" s="27"/>
      <c r="AM239" s="100"/>
      <c r="AN239" s="100"/>
      <c r="AO239" s="100"/>
      <c r="AP239" s="100"/>
      <c r="AQ239" s="7">
        <f t="shared" si="66"/>
        <v>0</v>
      </c>
      <c r="AR239" s="3">
        <f>34*2</f>
        <v>68</v>
      </c>
      <c r="AS239" s="8">
        <f t="shared" si="65"/>
        <v>0</v>
      </c>
    </row>
    <row r="240" spans="1:45" ht="12.75" customHeight="1">
      <c r="A240" s="153"/>
      <c r="B240" s="144"/>
      <c r="C240" s="92" t="s">
        <v>104</v>
      </c>
      <c r="D240" s="52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42"/>
      <c r="AI240" s="42"/>
      <c r="AJ240" s="43"/>
      <c r="AK240" s="27"/>
      <c r="AL240" s="27"/>
      <c r="AM240" s="100"/>
      <c r="AN240" s="100"/>
      <c r="AO240" s="100"/>
      <c r="AP240" s="100"/>
      <c r="AQ240" s="7">
        <f t="shared" si="66"/>
        <v>0</v>
      </c>
      <c r="AR240" s="3">
        <f t="shared" ref="AR240:AR246" si="80">34*2</f>
        <v>68</v>
      </c>
      <c r="AS240" s="8">
        <f t="shared" si="65"/>
        <v>0</v>
      </c>
    </row>
    <row r="241" spans="1:45" ht="12.75" customHeight="1">
      <c r="A241" s="153"/>
      <c r="B241" s="144"/>
      <c r="C241" s="92" t="s">
        <v>105</v>
      </c>
      <c r="D241" s="5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42"/>
      <c r="AI241" s="42"/>
      <c r="AJ241" s="43"/>
      <c r="AK241" s="27"/>
      <c r="AL241" s="27"/>
      <c r="AM241" s="100"/>
      <c r="AN241" s="100"/>
      <c r="AO241" s="100"/>
      <c r="AP241" s="100"/>
      <c r="AQ241" s="7">
        <f t="shared" si="66"/>
        <v>0</v>
      </c>
      <c r="AR241" s="3">
        <f t="shared" si="80"/>
        <v>68</v>
      </c>
      <c r="AS241" s="8">
        <f t="shared" ref="AS241" si="81">AQ241/AR241</f>
        <v>0</v>
      </c>
    </row>
    <row r="242" spans="1:45" ht="12.75" customHeight="1">
      <c r="A242" s="153"/>
      <c r="B242" s="144"/>
      <c r="C242" s="92" t="s">
        <v>132</v>
      </c>
      <c r="D242" s="52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2"/>
      <c r="AI242" s="42"/>
      <c r="AJ242" s="43"/>
      <c r="AK242" s="27"/>
      <c r="AL242" s="27"/>
      <c r="AM242" s="100"/>
      <c r="AN242" s="100"/>
      <c r="AO242" s="100"/>
      <c r="AP242" s="100"/>
      <c r="AQ242" s="7">
        <f t="shared" si="66"/>
        <v>0</v>
      </c>
      <c r="AR242" s="3">
        <f t="shared" si="80"/>
        <v>68</v>
      </c>
      <c r="AS242" s="8">
        <f t="shared" si="65"/>
        <v>0</v>
      </c>
    </row>
    <row r="243" spans="1:45" ht="12.75" customHeight="1">
      <c r="A243" s="153"/>
      <c r="B243" s="144" t="s">
        <v>75</v>
      </c>
      <c r="C243" s="92" t="s">
        <v>103</v>
      </c>
      <c r="D243" s="5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42"/>
      <c r="AI243" s="42"/>
      <c r="AJ243" s="43"/>
      <c r="AK243" s="27"/>
      <c r="AL243" s="27"/>
      <c r="AM243" s="100"/>
      <c r="AN243" s="100"/>
      <c r="AO243" s="100"/>
      <c r="AP243" s="100"/>
      <c r="AQ243" s="7">
        <f t="shared" si="66"/>
        <v>0</v>
      </c>
      <c r="AR243" s="3">
        <f t="shared" si="80"/>
        <v>68</v>
      </c>
      <c r="AS243" s="8">
        <f t="shared" si="65"/>
        <v>0</v>
      </c>
    </row>
    <row r="244" spans="1:45" ht="12.75" customHeight="1">
      <c r="A244" s="153"/>
      <c r="B244" s="144"/>
      <c r="C244" s="92" t="s">
        <v>104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2"/>
      <c r="AI244" s="42"/>
      <c r="AJ244" s="43"/>
      <c r="AK244" s="27"/>
      <c r="AL244" s="27"/>
      <c r="AM244" s="100"/>
      <c r="AN244" s="100"/>
      <c r="AO244" s="100"/>
      <c r="AP244" s="100"/>
      <c r="AQ244" s="7">
        <f t="shared" si="66"/>
        <v>0</v>
      </c>
      <c r="AR244" s="3">
        <f t="shared" si="80"/>
        <v>68</v>
      </c>
      <c r="AS244" s="8">
        <f t="shared" si="65"/>
        <v>0</v>
      </c>
    </row>
    <row r="245" spans="1:45" ht="12.75" customHeight="1">
      <c r="A245" s="153"/>
      <c r="B245" s="144"/>
      <c r="C245" s="92" t="s">
        <v>105</v>
      </c>
      <c r="D245" s="52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2"/>
      <c r="AI245" s="42"/>
      <c r="AJ245" s="43"/>
      <c r="AK245" s="27"/>
      <c r="AL245" s="27"/>
      <c r="AM245" s="100"/>
      <c r="AN245" s="100"/>
      <c r="AO245" s="100"/>
      <c r="AP245" s="100"/>
      <c r="AQ245" s="7">
        <f t="shared" si="66"/>
        <v>0</v>
      </c>
      <c r="AR245" s="3">
        <f t="shared" si="80"/>
        <v>68</v>
      </c>
      <c r="AS245" s="8">
        <f t="shared" ref="AS245" si="82">AQ245/AR245</f>
        <v>0</v>
      </c>
    </row>
    <row r="246" spans="1:45" ht="12.75" customHeight="1">
      <c r="A246" s="153"/>
      <c r="B246" s="144"/>
      <c r="C246" s="92" t="s">
        <v>132</v>
      </c>
      <c r="D246" s="5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2"/>
      <c r="AI246" s="42"/>
      <c r="AJ246" s="43"/>
      <c r="AK246" s="27"/>
      <c r="AL246" s="27"/>
      <c r="AM246" s="100"/>
      <c r="AN246" s="100"/>
      <c r="AO246" s="100"/>
      <c r="AP246" s="100"/>
      <c r="AQ246" s="7">
        <f t="shared" si="66"/>
        <v>0</v>
      </c>
      <c r="AR246" s="3">
        <f t="shared" si="80"/>
        <v>68</v>
      </c>
      <c r="AS246" s="8">
        <f t="shared" si="65"/>
        <v>0</v>
      </c>
    </row>
    <row r="247" spans="1:45" ht="27" customHeight="1">
      <c r="A247" s="67"/>
      <c r="B247" s="68"/>
      <c r="C247" s="68"/>
      <c r="D247" s="68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7"/>
      <c r="AN247" s="67"/>
      <c r="AO247" s="67"/>
      <c r="AP247" s="67"/>
      <c r="AQ247" s="67"/>
      <c r="AR247" s="67"/>
      <c r="AS247" s="67"/>
    </row>
    <row r="248" spans="1:45" s="2" customFormat="1" ht="81.75" customHeight="1">
      <c r="A248" s="157" t="s">
        <v>33</v>
      </c>
      <c r="B248" s="157"/>
      <c r="C248" s="157"/>
      <c r="D248" s="157"/>
      <c r="E248" s="180" t="s">
        <v>40</v>
      </c>
      <c r="F248" s="180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58" t="s">
        <v>20</v>
      </c>
      <c r="AR248" s="182" t="s">
        <v>22</v>
      </c>
      <c r="AS248" s="185" t="s">
        <v>21</v>
      </c>
    </row>
    <row r="249" spans="1:45" s="2" customFormat="1" ht="21.75" customHeight="1">
      <c r="A249" s="144" t="s">
        <v>0</v>
      </c>
      <c r="B249" s="144"/>
      <c r="C249" s="144"/>
      <c r="D249" s="23" t="s">
        <v>18</v>
      </c>
      <c r="E249" s="144" t="s">
        <v>1</v>
      </c>
      <c r="F249" s="144"/>
      <c r="G249" s="144"/>
      <c r="H249" s="144"/>
      <c r="I249" s="144" t="s">
        <v>2</v>
      </c>
      <c r="J249" s="144"/>
      <c r="K249" s="144"/>
      <c r="L249" s="144"/>
      <c r="M249" s="144" t="s">
        <v>3</v>
      </c>
      <c r="N249" s="144"/>
      <c r="O249" s="144"/>
      <c r="P249" s="144"/>
      <c r="Q249" s="144" t="s">
        <v>4</v>
      </c>
      <c r="R249" s="144"/>
      <c r="S249" s="144"/>
      <c r="T249" s="144"/>
      <c r="U249" s="144" t="s">
        <v>5</v>
      </c>
      <c r="V249" s="144"/>
      <c r="W249" s="144"/>
      <c r="X249" s="144" t="s">
        <v>6</v>
      </c>
      <c r="Y249" s="144"/>
      <c r="Z249" s="144"/>
      <c r="AA249" s="144"/>
      <c r="AB249" s="144" t="s">
        <v>7</v>
      </c>
      <c r="AC249" s="144"/>
      <c r="AD249" s="144"/>
      <c r="AE249" s="144" t="s">
        <v>8</v>
      </c>
      <c r="AF249" s="144"/>
      <c r="AG249" s="144"/>
      <c r="AH249" s="144"/>
      <c r="AI249" s="144"/>
      <c r="AJ249" s="144" t="s">
        <v>9</v>
      </c>
      <c r="AK249" s="144"/>
      <c r="AL249" s="144"/>
      <c r="AM249" s="186" t="s">
        <v>10</v>
      </c>
      <c r="AN249" s="186"/>
      <c r="AO249" s="186"/>
      <c r="AP249" s="186"/>
      <c r="AQ249" s="158"/>
      <c r="AR249" s="182"/>
      <c r="AS249" s="185"/>
    </row>
    <row r="250" spans="1:45" s="6" customFormat="1" ht="11.25" customHeight="1">
      <c r="A250" s="144"/>
      <c r="B250" s="144"/>
      <c r="C250" s="144"/>
      <c r="D250" s="23" t="s">
        <v>19</v>
      </c>
      <c r="E250" s="5">
        <v>1</v>
      </c>
      <c r="F250" s="5">
        <v>2</v>
      </c>
      <c r="G250" s="5">
        <v>3</v>
      </c>
      <c r="H250" s="5">
        <v>4</v>
      </c>
      <c r="I250" s="5">
        <v>5</v>
      </c>
      <c r="J250" s="5">
        <v>6</v>
      </c>
      <c r="K250" s="5">
        <v>7</v>
      </c>
      <c r="L250" s="5">
        <v>8</v>
      </c>
      <c r="M250" s="5">
        <v>9</v>
      </c>
      <c r="N250" s="5">
        <v>10</v>
      </c>
      <c r="O250" s="5">
        <v>11</v>
      </c>
      <c r="P250" s="5">
        <v>12</v>
      </c>
      <c r="Q250" s="5">
        <v>13</v>
      </c>
      <c r="R250" s="5">
        <v>14</v>
      </c>
      <c r="S250" s="5">
        <v>15</v>
      </c>
      <c r="T250" s="5">
        <v>16</v>
      </c>
      <c r="U250" s="5">
        <v>17</v>
      </c>
      <c r="V250" s="5">
        <v>18</v>
      </c>
      <c r="W250" s="5">
        <v>19</v>
      </c>
      <c r="X250" s="5">
        <v>20</v>
      </c>
      <c r="Y250" s="5">
        <v>21</v>
      </c>
      <c r="Z250" s="5">
        <v>22</v>
      </c>
      <c r="AA250" s="5">
        <v>23</v>
      </c>
      <c r="AB250" s="5">
        <v>24</v>
      </c>
      <c r="AC250" s="5">
        <v>25</v>
      </c>
      <c r="AD250" s="5">
        <v>26</v>
      </c>
      <c r="AE250" s="5">
        <v>27</v>
      </c>
      <c r="AF250" s="5">
        <v>28</v>
      </c>
      <c r="AG250" s="5">
        <v>29</v>
      </c>
      <c r="AH250" s="5">
        <v>30</v>
      </c>
      <c r="AI250" s="5">
        <v>31</v>
      </c>
      <c r="AJ250" s="5">
        <v>32</v>
      </c>
      <c r="AK250" s="5">
        <v>33</v>
      </c>
      <c r="AL250" s="5">
        <v>34</v>
      </c>
      <c r="AM250" s="101">
        <v>35</v>
      </c>
      <c r="AN250" s="101">
        <v>36</v>
      </c>
      <c r="AO250" s="101">
        <v>37</v>
      </c>
      <c r="AP250" s="101">
        <v>38</v>
      </c>
      <c r="AQ250" s="158"/>
      <c r="AR250" s="182"/>
      <c r="AS250" s="185"/>
    </row>
    <row r="251" spans="1:45" ht="12.75" customHeight="1">
      <c r="A251" s="131" t="s">
        <v>25</v>
      </c>
      <c r="B251" s="132" t="s">
        <v>13</v>
      </c>
      <c r="C251" s="51" t="s">
        <v>106</v>
      </c>
      <c r="D251" s="52"/>
      <c r="E251" s="27"/>
      <c r="F251" s="97" t="s">
        <v>133</v>
      </c>
      <c r="G251" s="103" t="s">
        <v>135</v>
      </c>
      <c r="H251" s="98" t="s">
        <v>135</v>
      </c>
      <c r="I251" s="27"/>
      <c r="J251" s="98" t="s">
        <v>135</v>
      </c>
      <c r="K251" s="27"/>
      <c r="L251" s="27"/>
      <c r="M251" s="27"/>
      <c r="N251" s="27"/>
      <c r="O251" s="98" t="s">
        <v>135</v>
      </c>
      <c r="P251" s="104" t="s">
        <v>138</v>
      </c>
      <c r="Q251" s="27"/>
      <c r="R251" s="98" t="s">
        <v>135</v>
      </c>
      <c r="S251" s="27"/>
      <c r="T251" s="97" t="s">
        <v>133</v>
      </c>
      <c r="U251" s="27"/>
      <c r="V251" s="27"/>
      <c r="W251" s="27"/>
      <c r="X251" s="27"/>
      <c r="Y251" s="104" t="s">
        <v>138</v>
      </c>
      <c r="Z251" s="27"/>
      <c r="AA251" s="27"/>
      <c r="AB251" s="27"/>
      <c r="AC251" s="27"/>
      <c r="AD251" s="27"/>
      <c r="AE251" s="27"/>
      <c r="AF251" s="27"/>
      <c r="AG251" s="27"/>
      <c r="AH251" s="128" t="s">
        <v>156</v>
      </c>
      <c r="AI251" s="27"/>
      <c r="AJ251" s="27"/>
      <c r="AK251" s="97" t="s">
        <v>133</v>
      </c>
      <c r="AL251" s="27"/>
      <c r="AM251" s="102"/>
      <c r="AN251" s="102"/>
      <c r="AO251" s="102"/>
      <c r="AP251" s="102"/>
      <c r="AQ251" s="7">
        <f>COUNTA(E251:AP251)</f>
        <v>11</v>
      </c>
      <c r="AR251" s="3">
        <f>34*4</f>
        <v>136</v>
      </c>
      <c r="AS251" s="8">
        <f t="shared" ref="AS251:AS310" si="83">AQ251/AR251</f>
        <v>8.0882352941176475E-2</v>
      </c>
    </row>
    <row r="252" spans="1:45" ht="26.4">
      <c r="A252" s="131"/>
      <c r="B252" s="133"/>
      <c r="C252" s="51" t="s">
        <v>107</v>
      </c>
      <c r="D252" s="52"/>
      <c r="E252" s="27"/>
      <c r="F252" s="97" t="s">
        <v>133</v>
      </c>
      <c r="G252" s="103" t="s">
        <v>135</v>
      </c>
      <c r="H252" s="98" t="s">
        <v>135</v>
      </c>
      <c r="I252" s="27"/>
      <c r="J252" s="98" t="s">
        <v>135</v>
      </c>
      <c r="K252" s="27"/>
      <c r="L252" s="27"/>
      <c r="M252" s="27"/>
      <c r="N252" s="27"/>
      <c r="O252" s="98" t="s">
        <v>135</v>
      </c>
      <c r="P252" s="104" t="s">
        <v>138</v>
      </c>
      <c r="Q252" s="27"/>
      <c r="R252" s="98" t="s">
        <v>135</v>
      </c>
      <c r="S252" s="27"/>
      <c r="T252" s="97" t="s">
        <v>133</v>
      </c>
      <c r="U252" s="27"/>
      <c r="V252" s="27"/>
      <c r="W252" s="27"/>
      <c r="X252" s="27"/>
      <c r="Y252" s="104" t="s">
        <v>138</v>
      </c>
      <c r="Z252" s="27"/>
      <c r="AA252" s="27"/>
      <c r="AB252" s="27"/>
      <c r="AC252" s="27"/>
      <c r="AD252" s="27"/>
      <c r="AE252" s="27"/>
      <c r="AF252" s="27"/>
      <c r="AG252" s="27"/>
      <c r="AH252" s="128" t="s">
        <v>156</v>
      </c>
      <c r="AI252" s="27"/>
      <c r="AJ252" s="27"/>
      <c r="AK252" s="97" t="s">
        <v>133</v>
      </c>
      <c r="AL252" s="27"/>
      <c r="AM252" s="102"/>
      <c r="AN252" s="102"/>
      <c r="AO252" s="102"/>
      <c r="AP252" s="102"/>
      <c r="AQ252" s="7">
        <f t="shared" ref="AQ252:AQ310" si="84">COUNTA(E252:AP252)</f>
        <v>11</v>
      </c>
      <c r="AR252" s="3">
        <f t="shared" ref="AR252:AR254" si="85">34*4</f>
        <v>136</v>
      </c>
      <c r="AS252" s="8">
        <f t="shared" si="83"/>
        <v>8.0882352941176475E-2</v>
      </c>
    </row>
    <row r="253" spans="1:45" ht="26.4">
      <c r="A253" s="131"/>
      <c r="B253" s="133"/>
      <c r="C253" s="125" t="s">
        <v>108</v>
      </c>
      <c r="D253" s="52"/>
      <c r="E253" s="27"/>
      <c r="F253" s="97" t="s">
        <v>133</v>
      </c>
      <c r="G253" s="103" t="s">
        <v>135</v>
      </c>
      <c r="H253" s="98" t="s">
        <v>135</v>
      </c>
      <c r="I253" s="27"/>
      <c r="J253" s="98" t="s">
        <v>135</v>
      </c>
      <c r="K253" s="27"/>
      <c r="L253" s="27"/>
      <c r="M253" s="27"/>
      <c r="N253" s="27"/>
      <c r="O253" s="98" t="s">
        <v>135</v>
      </c>
      <c r="P253" s="104" t="s">
        <v>138</v>
      </c>
      <c r="Q253" s="27"/>
      <c r="R253" s="98" t="s">
        <v>135</v>
      </c>
      <c r="S253" s="27"/>
      <c r="T253" s="97" t="s">
        <v>133</v>
      </c>
      <c r="U253" s="27"/>
      <c r="V253" s="27"/>
      <c r="W253" s="27"/>
      <c r="X253" s="27"/>
      <c r="Y253" s="104" t="s">
        <v>138</v>
      </c>
      <c r="Z253" s="27"/>
      <c r="AA253" s="27"/>
      <c r="AB253" s="27"/>
      <c r="AC253" s="27"/>
      <c r="AD253" s="27"/>
      <c r="AE253" s="27"/>
      <c r="AF253" s="27"/>
      <c r="AG253" s="27"/>
      <c r="AH253" s="128" t="s">
        <v>156</v>
      </c>
      <c r="AI253" s="27"/>
      <c r="AJ253" s="27"/>
      <c r="AK253" s="97" t="s">
        <v>133</v>
      </c>
      <c r="AL253" s="27"/>
      <c r="AM253" s="102"/>
      <c r="AN253" s="102"/>
      <c r="AO253" s="102"/>
      <c r="AP253" s="102"/>
      <c r="AQ253" s="7">
        <f t="shared" si="84"/>
        <v>11</v>
      </c>
      <c r="AR253" s="3">
        <f t="shared" si="85"/>
        <v>136</v>
      </c>
      <c r="AS253" s="8">
        <f t="shared" si="83"/>
        <v>8.0882352941176475E-2</v>
      </c>
    </row>
    <row r="254" spans="1:45" ht="12.75" customHeight="1">
      <c r="A254" s="131"/>
      <c r="B254" s="134"/>
      <c r="C254" s="125" t="s">
        <v>152</v>
      </c>
      <c r="D254" s="52"/>
      <c r="E254" s="27"/>
      <c r="F254" s="97" t="s">
        <v>133</v>
      </c>
      <c r="G254" s="103" t="s">
        <v>135</v>
      </c>
      <c r="H254" s="98" t="s">
        <v>135</v>
      </c>
      <c r="I254" s="27"/>
      <c r="J254" s="98" t="s">
        <v>135</v>
      </c>
      <c r="K254" s="27"/>
      <c r="L254" s="27"/>
      <c r="M254" s="27"/>
      <c r="N254" s="27"/>
      <c r="O254" s="98" t="s">
        <v>135</v>
      </c>
      <c r="P254" s="104" t="s">
        <v>138</v>
      </c>
      <c r="Q254" s="27"/>
      <c r="R254" s="98" t="s">
        <v>135</v>
      </c>
      <c r="S254" s="27"/>
      <c r="T254" s="97" t="s">
        <v>133</v>
      </c>
      <c r="U254" s="27"/>
      <c r="V254" s="27"/>
      <c r="W254" s="27"/>
      <c r="X254" s="27"/>
      <c r="Y254" s="104" t="s">
        <v>138</v>
      </c>
      <c r="Z254" s="27"/>
      <c r="AA254" s="27"/>
      <c r="AB254" s="27"/>
      <c r="AC254" s="27"/>
      <c r="AD254" s="27"/>
      <c r="AE254" s="27"/>
      <c r="AF254" s="27"/>
      <c r="AG254" s="27"/>
      <c r="AH254" s="128" t="s">
        <v>156</v>
      </c>
      <c r="AI254" s="27"/>
      <c r="AJ254" s="27"/>
      <c r="AK254" s="97" t="s">
        <v>133</v>
      </c>
      <c r="AL254" s="27"/>
      <c r="AM254" s="102"/>
      <c r="AN254" s="102"/>
      <c r="AO254" s="102"/>
      <c r="AP254" s="102"/>
      <c r="AQ254" s="7">
        <f t="shared" si="84"/>
        <v>11</v>
      </c>
      <c r="AR254" s="3">
        <f t="shared" si="85"/>
        <v>136</v>
      </c>
      <c r="AS254" s="8">
        <f t="shared" si="83"/>
        <v>8.0882352941176475E-2</v>
      </c>
    </row>
    <row r="255" spans="1:45" ht="12.75" customHeight="1">
      <c r="A255" s="131"/>
      <c r="B255" s="132" t="s">
        <v>27</v>
      </c>
      <c r="C255" s="51" t="s">
        <v>106</v>
      </c>
      <c r="D255" s="52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97" t="s">
        <v>133</v>
      </c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97" t="s">
        <v>133</v>
      </c>
      <c r="AI255" s="27"/>
      <c r="AJ255" s="27"/>
      <c r="AK255" s="27"/>
      <c r="AL255" s="27"/>
      <c r="AM255" s="102"/>
      <c r="AN255" s="102"/>
      <c r="AO255" s="102"/>
      <c r="AP255" s="102"/>
      <c r="AQ255" s="7">
        <f t="shared" si="84"/>
        <v>2</v>
      </c>
      <c r="AR255" s="3">
        <f>34*2</f>
        <v>68</v>
      </c>
      <c r="AS255" s="8">
        <f t="shared" si="83"/>
        <v>2.9411764705882353E-2</v>
      </c>
    </row>
    <row r="256" spans="1:45" ht="12.75" customHeight="1">
      <c r="A256" s="131"/>
      <c r="B256" s="133"/>
      <c r="C256" s="51" t="s">
        <v>107</v>
      </c>
      <c r="D256" s="50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97" t="s">
        <v>133</v>
      </c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97" t="s">
        <v>133</v>
      </c>
      <c r="AI256" s="27"/>
      <c r="AJ256" s="27"/>
      <c r="AK256" s="27"/>
      <c r="AL256" s="27"/>
      <c r="AM256" s="102"/>
      <c r="AN256" s="102"/>
      <c r="AO256" s="102"/>
      <c r="AP256" s="102"/>
      <c r="AQ256" s="7">
        <f t="shared" si="84"/>
        <v>2</v>
      </c>
      <c r="AR256" s="3">
        <f t="shared" ref="AR256:AR258" si="86">34*2</f>
        <v>68</v>
      </c>
      <c r="AS256" s="8">
        <f t="shared" si="83"/>
        <v>2.9411764705882353E-2</v>
      </c>
    </row>
    <row r="257" spans="1:45" ht="12.75" customHeight="1">
      <c r="A257" s="131"/>
      <c r="B257" s="133"/>
      <c r="C257" s="125" t="s">
        <v>108</v>
      </c>
      <c r="D257" s="5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97" t="s">
        <v>133</v>
      </c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97" t="s">
        <v>133</v>
      </c>
      <c r="AI257" s="27"/>
      <c r="AJ257" s="27"/>
      <c r="AK257" s="27"/>
      <c r="AL257" s="27"/>
      <c r="AM257" s="102"/>
      <c r="AN257" s="102"/>
      <c r="AO257" s="102"/>
      <c r="AP257" s="102"/>
      <c r="AQ257" s="7">
        <f t="shared" si="84"/>
        <v>2</v>
      </c>
      <c r="AR257" s="3">
        <f t="shared" si="86"/>
        <v>68</v>
      </c>
      <c r="AS257" s="8">
        <f t="shared" si="83"/>
        <v>2.9411764705882353E-2</v>
      </c>
    </row>
    <row r="258" spans="1:45">
      <c r="A258" s="131"/>
      <c r="B258" s="134"/>
      <c r="C258" s="125" t="s">
        <v>152</v>
      </c>
      <c r="D258" s="52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97" t="s">
        <v>133</v>
      </c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97" t="s">
        <v>133</v>
      </c>
      <c r="AI258" s="27"/>
      <c r="AJ258" s="27"/>
      <c r="AK258" s="27"/>
      <c r="AL258" s="27"/>
      <c r="AM258" s="102"/>
      <c r="AN258" s="102"/>
      <c r="AO258" s="102"/>
      <c r="AP258" s="102"/>
      <c r="AQ258" s="7">
        <f t="shared" si="84"/>
        <v>2</v>
      </c>
      <c r="AR258" s="3">
        <f t="shared" si="86"/>
        <v>68</v>
      </c>
      <c r="AS258" s="8">
        <f t="shared" si="83"/>
        <v>2.9411764705882353E-2</v>
      </c>
    </row>
    <row r="259" spans="1:45">
      <c r="A259" s="131"/>
      <c r="B259" s="132" t="s">
        <v>12</v>
      </c>
      <c r="C259" s="51" t="s">
        <v>106</v>
      </c>
      <c r="D259" s="50"/>
      <c r="E259" s="27"/>
      <c r="F259" s="27"/>
      <c r="G259" s="27"/>
      <c r="H259" s="27"/>
      <c r="I259" s="97" t="s">
        <v>140</v>
      </c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97" t="s">
        <v>140</v>
      </c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97" t="s">
        <v>140</v>
      </c>
      <c r="AJ259" s="27"/>
      <c r="AK259" s="27"/>
      <c r="AL259" s="27"/>
      <c r="AM259" s="102"/>
      <c r="AN259" s="102"/>
      <c r="AO259" s="102"/>
      <c r="AP259" s="102"/>
      <c r="AQ259" s="7">
        <f t="shared" si="84"/>
        <v>3</v>
      </c>
      <c r="AR259" s="3">
        <f>34*3</f>
        <v>102</v>
      </c>
      <c r="AS259" s="8">
        <f t="shared" si="83"/>
        <v>2.9411764705882353E-2</v>
      </c>
    </row>
    <row r="260" spans="1:45" ht="12.75" customHeight="1">
      <c r="A260" s="131"/>
      <c r="B260" s="133"/>
      <c r="C260" s="51" t="s">
        <v>107</v>
      </c>
      <c r="D260" s="52"/>
      <c r="E260" s="27"/>
      <c r="F260" s="27"/>
      <c r="G260" s="27"/>
      <c r="H260" s="27"/>
      <c r="I260" s="97" t="s">
        <v>140</v>
      </c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97" t="s">
        <v>140</v>
      </c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97" t="s">
        <v>140</v>
      </c>
      <c r="AJ260" s="27"/>
      <c r="AK260" s="27"/>
      <c r="AL260" s="27"/>
      <c r="AM260" s="102"/>
      <c r="AN260" s="102"/>
      <c r="AO260" s="102"/>
      <c r="AP260" s="102"/>
      <c r="AQ260" s="7">
        <f t="shared" si="84"/>
        <v>3</v>
      </c>
      <c r="AR260" s="3">
        <f t="shared" ref="AR260:AR266" si="87">34*3</f>
        <v>102</v>
      </c>
      <c r="AS260" s="8">
        <f>AQ260/AR260</f>
        <v>2.9411764705882353E-2</v>
      </c>
    </row>
    <row r="261" spans="1:45" ht="12.75" customHeight="1">
      <c r="A261" s="131"/>
      <c r="B261" s="133"/>
      <c r="C261" s="125" t="s">
        <v>108</v>
      </c>
      <c r="D261" s="52"/>
      <c r="E261" s="27"/>
      <c r="F261" s="27"/>
      <c r="G261" s="27"/>
      <c r="H261" s="27"/>
      <c r="I261" s="97" t="s">
        <v>140</v>
      </c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97" t="s">
        <v>140</v>
      </c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97" t="s">
        <v>140</v>
      </c>
      <c r="AJ261" s="27"/>
      <c r="AK261" s="27"/>
      <c r="AL261" s="27"/>
      <c r="AM261" s="102"/>
      <c r="AN261" s="102"/>
      <c r="AO261" s="102"/>
      <c r="AP261" s="102"/>
      <c r="AQ261" s="7">
        <f t="shared" si="84"/>
        <v>3</v>
      </c>
      <c r="AR261" s="3">
        <f t="shared" si="87"/>
        <v>102</v>
      </c>
      <c r="AS261" s="8">
        <f>AQ261/AR261</f>
        <v>2.9411764705882353E-2</v>
      </c>
    </row>
    <row r="262" spans="1:45" ht="12.75" customHeight="1">
      <c r="A262" s="131"/>
      <c r="B262" s="134"/>
      <c r="C262" s="125" t="s">
        <v>152</v>
      </c>
      <c r="D262" s="52"/>
      <c r="E262" s="27"/>
      <c r="F262" s="27"/>
      <c r="G262" s="27"/>
      <c r="H262" s="27"/>
      <c r="I262" s="97" t="s">
        <v>140</v>
      </c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97" t="s">
        <v>140</v>
      </c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97" t="s">
        <v>140</v>
      </c>
      <c r="AJ262" s="43"/>
      <c r="AK262" s="27"/>
      <c r="AL262" s="27"/>
      <c r="AM262" s="102"/>
      <c r="AN262" s="102"/>
      <c r="AO262" s="102"/>
      <c r="AP262" s="102"/>
      <c r="AQ262" s="7">
        <f t="shared" si="84"/>
        <v>3</v>
      </c>
      <c r="AR262" s="3">
        <f t="shared" si="87"/>
        <v>102</v>
      </c>
      <c r="AS262" s="8">
        <f t="shared" si="83"/>
        <v>2.9411764705882353E-2</v>
      </c>
    </row>
    <row r="263" spans="1:45" ht="26.4">
      <c r="A263" s="131"/>
      <c r="B263" s="132" t="s">
        <v>100</v>
      </c>
      <c r="C263" s="51" t="s">
        <v>106</v>
      </c>
      <c r="D263" s="52"/>
      <c r="E263" s="27"/>
      <c r="F263" s="27"/>
      <c r="G263" s="27"/>
      <c r="H263" s="27"/>
      <c r="I263" s="27"/>
      <c r="J263" s="27"/>
      <c r="K263" s="27"/>
      <c r="L263" s="97" t="s">
        <v>133</v>
      </c>
      <c r="M263" s="27"/>
      <c r="N263" s="27"/>
      <c r="O263" s="27"/>
      <c r="P263" s="27"/>
      <c r="Q263" s="27"/>
      <c r="R263" s="27"/>
      <c r="S263" s="27"/>
      <c r="T263" s="27"/>
      <c r="U263" s="97" t="s">
        <v>133</v>
      </c>
      <c r="V263" s="27"/>
      <c r="W263" s="27"/>
      <c r="X263" s="27"/>
      <c r="Y263" s="27"/>
      <c r="Z263" s="27"/>
      <c r="AA263" s="27"/>
      <c r="AB263" s="97" t="s">
        <v>133</v>
      </c>
      <c r="AC263" s="27"/>
      <c r="AD263" s="27"/>
      <c r="AE263" s="27"/>
      <c r="AF263" s="27"/>
      <c r="AG263" s="27"/>
      <c r="AH263" s="27"/>
      <c r="AI263" s="128" t="s">
        <v>156</v>
      </c>
      <c r="AJ263" s="97" t="s">
        <v>133</v>
      </c>
      <c r="AK263" s="27"/>
      <c r="AL263" s="27"/>
      <c r="AM263" s="102"/>
      <c r="AN263" s="102"/>
      <c r="AO263" s="102"/>
      <c r="AP263" s="102"/>
      <c r="AQ263" s="7">
        <f t="shared" si="84"/>
        <v>5</v>
      </c>
      <c r="AR263" s="3">
        <f t="shared" si="87"/>
        <v>102</v>
      </c>
      <c r="AS263" s="8">
        <f t="shared" si="83"/>
        <v>4.9019607843137254E-2</v>
      </c>
    </row>
    <row r="264" spans="1:45" ht="12.75" customHeight="1">
      <c r="A264" s="131"/>
      <c r="B264" s="133"/>
      <c r="C264" s="51" t="s">
        <v>107</v>
      </c>
      <c r="D264" s="52"/>
      <c r="E264" s="27"/>
      <c r="F264" s="27"/>
      <c r="G264" s="27"/>
      <c r="H264" s="27"/>
      <c r="I264" s="27"/>
      <c r="J264" s="27"/>
      <c r="K264" s="27"/>
      <c r="L264" s="97" t="s">
        <v>133</v>
      </c>
      <c r="M264" s="27"/>
      <c r="N264" s="27"/>
      <c r="O264" s="27"/>
      <c r="P264" s="27"/>
      <c r="Q264" s="27"/>
      <c r="R264" s="27"/>
      <c r="S264" s="27"/>
      <c r="T264" s="27"/>
      <c r="U264" s="97" t="s">
        <v>133</v>
      </c>
      <c r="V264" s="27"/>
      <c r="W264" s="27"/>
      <c r="X264" s="27"/>
      <c r="Y264" s="27"/>
      <c r="Z264" s="27"/>
      <c r="AA264" s="27"/>
      <c r="AB264" s="97" t="s">
        <v>133</v>
      </c>
      <c r="AC264" s="27"/>
      <c r="AD264" s="27"/>
      <c r="AE264" s="27"/>
      <c r="AF264" s="27"/>
      <c r="AG264" s="27"/>
      <c r="AH264" s="27"/>
      <c r="AI264" s="128" t="s">
        <v>156</v>
      </c>
      <c r="AJ264" s="97" t="s">
        <v>133</v>
      </c>
      <c r="AK264" s="27"/>
      <c r="AL264" s="27"/>
      <c r="AM264" s="102"/>
      <c r="AN264" s="102"/>
      <c r="AO264" s="102"/>
      <c r="AP264" s="102"/>
      <c r="AQ264" s="7">
        <f t="shared" si="84"/>
        <v>5</v>
      </c>
      <c r="AR264" s="3">
        <f t="shared" si="87"/>
        <v>102</v>
      </c>
      <c r="AS264" s="8">
        <f t="shared" si="83"/>
        <v>4.9019607843137254E-2</v>
      </c>
    </row>
    <row r="265" spans="1:45" ht="12.75" customHeight="1">
      <c r="A265" s="131"/>
      <c r="B265" s="133"/>
      <c r="C265" s="125" t="s">
        <v>108</v>
      </c>
      <c r="D265" s="52"/>
      <c r="E265" s="27"/>
      <c r="F265" s="27"/>
      <c r="G265" s="27"/>
      <c r="H265" s="27"/>
      <c r="I265" s="27"/>
      <c r="J265" s="27"/>
      <c r="K265" s="27"/>
      <c r="L265" s="97" t="s">
        <v>133</v>
      </c>
      <c r="M265" s="27"/>
      <c r="N265" s="27"/>
      <c r="O265" s="27"/>
      <c r="P265" s="27"/>
      <c r="Q265" s="27"/>
      <c r="R265" s="27"/>
      <c r="S265" s="27"/>
      <c r="T265" s="27"/>
      <c r="U265" s="97" t="s">
        <v>133</v>
      </c>
      <c r="V265" s="27"/>
      <c r="W265" s="27"/>
      <c r="X265" s="27"/>
      <c r="Y265" s="27"/>
      <c r="Z265" s="27"/>
      <c r="AA265" s="27"/>
      <c r="AB265" s="97" t="s">
        <v>133</v>
      </c>
      <c r="AC265" s="27"/>
      <c r="AD265" s="27"/>
      <c r="AE265" s="27"/>
      <c r="AF265" s="27"/>
      <c r="AG265" s="27"/>
      <c r="AH265" s="27"/>
      <c r="AI265" s="128" t="s">
        <v>156</v>
      </c>
      <c r="AJ265" s="97" t="s">
        <v>133</v>
      </c>
      <c r="AK265" s="27"/>
      <c r="AL265" s="27"/>
      <c r="AM265" s="102"/>
      <c r="AN265" s="102"/>
      <c r="AO265" s="102"/>
      <c r="AP265" s="102"/>
      <c r="AQ265" s="7">
        <f t="shared" si="84"/>
        <v>5</v>
      </c>
      <c r="AR265" s="3">
        <f t="shared" si="87"/>
        <v>102</v>
      </c>
      <c r="AS265" s="8">
        <f t="shared" si="83"/>
        <v>4.9019607843137254E-2</v>
      </c>
    </row>
    <row r="266" spans="1:45" ht="12.75" customHeight="1">
      <c r="A266" s="131"/>
      <c r="B266" s="134"/>
      <c r="C266" s="125" t="s">
        <v>152</v>
      </c>
      <c r="D266" s="52"/>
      <c r="E266" s="27"/>
      <c r="F266" s="27"/>
      <c r="G266" s="27"/>
      <c r="H266" s="27"/>
      <c r="I266" s="27"/>
      <c r="J266" s="27"/>
      <c r="K266" s="27"/>
      <c r="L266" s="97" t="s">
        <v>133</v>
      </c>
      <c r="M266" s="27"/>
      <c r="N266" s="27"/>
      <c r="O266" s="27"/>
      <c r="P266" s="27"/>
      <c r="Q266" s="27"/>
      <c r="R266" s="27"/>
      <c r="S266" s="27"/>
      <c r="T266" s="27"/>
      <c r="U266" s="97" t="s">
        <v>133</v>
      </c>
      <c r="V266" s="27"/>
      <c r="W266" s="27"/>
      <c r="X266" s="27"/>
      <c r="Y266" s="27"/>
      <c r="Z266" s="27"/>
      <c r="AA266" s="27"/>
      <c r="AB266" s="97" t="s">
        <v>133</v>
      </c>
      <c r="AC266" s="27"/>
      <c r="AD266" s="27"/>
      <c r="AE266" s="27"/>
      <c r="AF266" s="27"/>
      <c r="AG266" s="27"/>
      <c r="AH266" s="27"/>
      <c r="AI266" s="128" t="s">
        <v>156</v>
      </c>
      <c r="AJ266" s="97" t="s">
        <v>133</v>
      </c>
      <c r="AK266" s="27"/>
      <c r="AL266" s="27"/>
      <c r="AM266" s="102"/>
      <c r="AN266" s="102"/>
      <c r="AO266" s="102"/>
      <c r="AP266" s="102"/>
      <c r="AQ266" s="7">
        <f t="shared" si="84"/>
        <v>5</v>
      </c>
      <c r="AR266" s="3">
        <f t="shared" si="87"/>
        <v>102</v>
      </c>
      <c r="AS266" s="8">
        <f t="shared" si="83"/>
        <v>4.9019607843137254E-2</v>
      </c>
    </row>
    <row r="267" spans="1:45" ht="12.75" customHeight="1">
      <c r="A267" s="131"/>
      <c r="B267" s="132" t="s">
        <v>101</v>
      </c>
      <c r="C267" s="51" t="s">
        <v>106</v>
      </c>
      <c r="D267" s="50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97" t="s">
        <v>133</v>
      </c>
      <c r="W267" s="27"/>
      <c r="X267" s="27"/>
      <c r="Y267" s="27"/>
      <c r="Z267" s="27"/>
      <c r="AA267" s="27"/>
      <c r="AB267" s="27"/>
      <c r="AC267" s="97" t="s">
        <v>133</v>
      </c>
      <c r="AD267" s="27"/>
      <c r="AE267" s="27"/>
      <c r="AF267" s="27"/>
      <c r="AG267" s="27"/>
      <c r="AH267" s="27"/>
      <c r="AI267" s="128" t="s">
        <v>156</v>
      </c>
      <c r="AJ267" s="97" t="s">
        <v>133</v>
      </c>
      <c r="AK267" s="97" t="s">
        <v>133</v>
      </c>
      <c r="AL267" s="27"/>
      <c r="AM267" s="102"/>
      <c r="AN267" s="102"/>
      <c r="AO267" s="102"/>
      <c r="AP267" s="102"/>
      <c r="AQ267" s="7">
        <f t="shared" si="84"/>
        <v>5</v>
      </c>
      <c r="AR267" s="3">
        <f>34*2</f>
        <v>68</v>
      </c>
      <c r="AS267" s="8">
        <f t="shared" si="83"/>
        <v>7.3529411764705885E-2</v>
      </c>
    </row>
    <row r="268" spans="1:45" ht="26.4">
      <c r="A268" s="131"/>
      <c r="B268" s="133"/>
      <c r="C268" s="51" t="s">
        <v>107</v>
      </c>
      <c r="D268" s="52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97" t="s">
        <v>133</v>
      </c>
      <c r="W268" s="27"/>
      <c r="X268" s="27"/>
      <c r="Y268" s="27"/>
      <c r="Z268" s="27"/>
      <c r="AA268" s="27"/>
      <c r="AB268" s="27"/>
      <c r="AC268" s="97" t="s">
        <v>133</v>
      </c>
      <c r="AD268" s="27"/>
      <c r="AE268" s="27"/>
      <c r="AF268" s="27"/>
      <c r="AG268" s="27"/>
      <c r="AH268" s="27"/>
      <c r="AI268" s="128" t="s">
        <v>156</v>
      </c>
      <c r="AJ268" s="97" t="s">
        <v>133</v>
      </c>
      <c r="AK268" s="97" t="s">
        <v>133</v>
      </c>
      <c r="AL268" s="27"/>
      <c r="AM268" s="102"/>
      <c r="AN268" s="102"/>
      <c r="AO268" s="102"/>
      <c r="AP268" s="102"/>
      <c r="AQ268" s="7">
        <f>COUNTA(E268:AP268)</f>
        <v>5</v>
      </c>
      <c r="AR268" s="3">
        <f t="shared" ref="AR268:AR270" si="88">34*2</f>
        <v>68</v>
      </c>
      <c r="AS268" s="8">
        <f>AQ268/AR268</f>
        <v>7.3529411764705885E-2</v>
      </c>
    </row>
    <row r="269" spans="1:45" ht="26.4">
      <c r="A269" s="131"/>
      <c r="B269" s="133"/>
      <c r="C269" s="125" t="s">
        <v>108</v>
      </c>
      <c r="D269" s="52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97" t="s">
        <v>133</v>
      </c>
      <c r="W269" s="27"/>
      <c r="X269" s="27"/>
      <c r="Y269" s="27"/>
      <c r="Z269" s="27"/>
      <c r="AA269" s="27"/>
      <c r="AB269" s="27"/>
      <c r="AC269" s="97" t="s">
        <v>133</v>
      </c>
      <c r="AD269" s="27"/>
      <c r="AE269" s="27"/>
      <c r="AF269" s="27"/>
      <c r="AG269" s="27"/>
      <c r="AH269" s="27"/>
      <c r="AI269" s="128" t="s">
        <v>156</v>
      </c>
      <c r="AJ269" s="97" t="s">
        <v>133</v>
      </c>
      <c r="AK269" s="97" t="s">
        <v>133</v>
      </c>
      <c r="AL269" s="27"/>
      <c r="AM269" s="102"/>
      <c r="AN269" s="102"/>
      <c r="AO269" s="102"/>
      <c r="AP269" s="102"/>
      <c r="AQ269" s="7">
        <f>COUNTA(E269:AP269)</f>
        <v>5</v>
      </c>
      <c r="AR269" s="3">
        <f t="shared" si="88"/>
        <v>68</v>
      </c>
      <c r="AS269" s="8">
        <f>AQ269/AR269</f>
        <v>7.3529411764705885E-2</v>
      </c>
    </row>
    <row r="270" spans="1:45" ht="26.4">
      <c r="A270" s="131"/>
      <c r="B270" s="134"/>
      <c r="C270" s="125" t="s">
        <v>152</v>
      </c>
      <c r="D270" s="50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97" t="s">
        <v>133</v>
      </c>
      <c r="W270" s="27"/>
      <c r="X270" s="27"/>
      <c r="Y270" s="27"/>
      <c r="Z270" s="27"/>
      <c r="AA270" s="27"/>
      <c r="AB270" s="27"/>
      <c r="AC270" s="97" t="s">
        <v>133</v>
      </c>
      <c r="AD270" s="27"/>
      <c r="AE270" s="27"/>
      <c r="AF270" s="27"/>
      <c r="AG270" s="27"/>
      <c r="AH270" s="27"/>
      <c r="AI270" s="128" t="s">
        <v>156</v>
      </c>
      <c r="AJ270" s="97" t="s">
        <v>133</v>
      </c>
      <c r="AK270" s="97" t="s">
        <v>133</v>
      </c>
      <c r="AL270" s="27"/>
      <c r="AM270" s="102"/>
      <c r="AN270" s="102"/>
      <c r="AO270" s="102"/>
      <c r="AP270" s="102"/>
      <c r="AQ270" s="7">
        <f t="shared" si="84"/>
        <v>5</v>
      </c>
      <c r="AR270" s="3">
        <f t="shared" si="88"/>
        <v>68</v>
      </c>
      <c r="AS270" s="8">
        <f t="shared" si="83"/>
        <v>7.3529411764705885E-2</v>
      </c>
    </row>
    <row r="271" spans="1:45" ht="13.5" customHeight="1">
      <c r="A271" s="131"/>
      <c r="B271" s="132" t="s">
        <v>102</v>
      </c>
      <c r="C271" s="51" t="s">
        <v>106</v>
      </c>
      <c r="D271" s="50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97" t="s">
        <v>133</v>
      </c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97" t="s">
        <v>133</v>
      </c>
      <c r="AJ271" s="43"/>
      <c r="AK271" s="27"/>
      <c r="AL271" s="27"/>
      <c r="AM271" s="102"/>
      <c r="AN271" s="102"/>
      <c r="AO271" s="102"/>
      <c r="AP271" s="102"/>
      <c r="AQ271" s="7">
        <f t="shared" si="84"/>
        <v>2</v>
      </c>
      <c r="AR271" s="3">
        <f>34*1</f>
        <v>34</v>
      </c>
      <c r="AS271" s="8">
        <f t="shared" si="83"/>
        <v>5.8823529411764705E-2</v>
      </c>
    </row>
    <row r="272" spans="1:45" ht="12.75" customHeight="1">
      <c r="A272" s="131"/>
      <c r="B272" s="133"/>
      <c r="C272" s="51" t="s">
        <v>107</v>
      </c>
      <c r="D272" s="52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97" t="s">
        <v>133</v>
      </c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97" t="s">
        <v>133</v>
      </c>
      <c r="AJ272" s="43"/>
      <c r="AK272" s="27"/>
      <c r="AL272" s="27"/>
      <c r="AM272" s="102"/>
      <c r="AN272" s="102"/>
      <c r="AO272" s="102"/>
      <c r="AP272" s="102"/>
      <c r="AQ272" s="7">
        <f t="shared" si="84"/>
        <v>2</v>
      </c>
      <c r="AR272" s="3">
        <f t="shared" ref="AR272:AR278" si="89">34*1</f>
        <v>34</v>
      </c>
      <c r="AS272" s="8">
        <f t="shared" si="83"/>
        <v>5.8823529411764705E-2</v>
      </c>
    </row>
    <row r="273" spans="1:45" ht="12.75" customHeight="1">
      <c r="A273" s="131"/>
      <c r="B273" s="133"/>
      <c r="C273" s="125" t="s">
        <v>108</v>
      </c>
      <c r="D273" s="52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97" t="s">
        <v>133</v>
      </c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97" t="s">
        <v>133</v>
      </c>
      <c r="AJ273" s="43"/>
      <c r="AK273" s="27"/>
      <c r="AL273" s="27"/>
      <c r="AM273" s="102"/>
      <c r="AN273" s="102"/>
      <c r="AO273" s="102"/>
      <c r="AP273" s="102"/>
      <c r="AQ273" s="7">
        <f t="shared" si="84"/>
        <v>2</v>
      </c>
      <c r="AR273" s="3">
        <f t="shared" si="89"/>
        <v>34</v>
      </c>
      <c r="AS273" s="8">
        <f t="shared" si="83"/>
        <v>5.8823529411764705E-2</v>
      </c>
    </row>
    <row r="274" spans="1:45" ht="12.75" customHeight="1">
      <c r="A274" s="131"/>
      <c r="B274" s="134"/>
      <c r="C274" s="125" t="s">
        <v>152</v>
      </c>
      <c r="D274" s="50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42"/>
      <c r="T274" s="97" t="s">
        <v>133</v>
      </c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97" t="s">
        <v>133</v>
      </c>
      <c r="AJ274" s="43"/>
      <c r="AK274" s="27"/>
      <c r="AL274" s="27"/>
      <c r="AM274" s="102"/>
      <c r="AN274" s="102"/>
      <c r="AO274" s="102"/>
      <c r="AP274" s="102"/>
      <c r="AQ274" s="7">
        <f t="shared" si="84"/>
        <v>2</v>
      </c>
      <c r="AR274" s="3">
        <f t="shared" si="89"/>
        <v>34</v>
      </c>
      <c r="AS274" s="8">
        <f t="shared" si="83"/>
        <v>5.8823529411764705E-2</v>
      </c>
    </row>
    <row r="275" spans="1:45" ht="12.75" customHeight="1">
      <c r="A275" s="131"/>
      <c r="B275" s="132" t="s">
        <v>35</v>
      </c>
      <c r="C275" s="51" t="s">
        <v>106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97" t="s">
        <v>133</v>
      </c>
      <c r="Y275" s="27"/>
      <c r="Z275" s="27"/>
      <c r="AA275" s="27"/>
      <c r="AB275" s="27"/>
      <c r="AC275" s="27"/>
      <c r="AD275" s="27"/>
      <c r="AE275" s="27"/>
      <c r="AF275" s="27"/>
      <c r="AG275" s="42"/>
      <c r="AH275" s="27"/>
      <c r="AI275" s="97" t="s">
        <v>133</v>
      </c>
      <c r="AJ275" s="43"/>
      <c r="AK275" s="27"/>
      <c r="AL275" s="27"/>
      <c r="AM275" s="102"/>
      <c r="AN275" s="102"/>
      <c r="AO275" s="102"/>
      <c r="AP275" s="102"/>
      <c r="AQ275" s="7">
        <f t="shared" si="84"/>
        <v>2</v>
      </c>
      <c r="AR275" s="3">
        <f t="shared" si="89"/>
        <v>34</v>
      </c>
      <c r="AS275" s="8">
        <f t="shared" si="83"/>
        <v>5.8823529411764705E-2</v>
      </c>
    </row>
    <row r="276" spans="1:45" ht="12.75" customHeight="1">
      <c r="A276" s="131"/>
      <c r="B276" s="133"/>
      <c r="C276" s="51" t="s">
        <v>107</v>
      </c>
      <c r="D276" s="52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97" t="s">
        <v>133</v>
      </c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97" t="s">
        <v>133</v>
      </c>
      <c r="AJ276" s="42"/>
      <c r="AK276" s="27"/>
      <c r="AL276" s="27"/>
      <c r="AM276" s="102"/>
      <c r="AN276" s="102"/>
      <c r="AO276" s="102"/>
      <c r="AP276" s="102"/>
      <c r="AQ276" s="7">
        <f t="shared" si="84"/>
        <v>2</v>
      </c>
      <c r="AR276" s="3">
        <f t="shared" si="89"/>
        <v>34</v>
      </c>
      <c r="AS276" s="8">
        <f t="shared" si="83"/>
        <v>5.8823529411764705E-2</v>
      </c>
    </row>
    <row r="277" spans="1:45" ht="12.75" customHeight="1">
      <c r="A277" s="131"/>
      <c r="B277" s="133"/>
      <c r="C277" s="125" t="s">
        <v>108</v>
      </c>
      <c r="D277" s="52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97" t="s">
        <v>133</v>
      </c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97" t="s">
        <v>133</v>
      </c>
      <c r="AJ277" s="42"/>
      <c r="AK277" s="27"/>
      <c r="AL277" s="27"/>
      <c r="AM277" s="102"/>
      <c r="AN277" s="102"/>
      <c r="AO277" s="102"/>
      <c r="AP277" s="102"/>
      <c r="AQ277" s="7">
        <f t="shared" si="84"/>
        <v>2</v>
      </c>
      <c r="AR277" s="3">
        <f t="shared" si="89"/>
        <v>34</v>
      </c>
      <c r="AS277" s="8">
        <f t="shared" si="83"/>
        <v>5.8823529411764705E-2</v>
      </c>
    </row>
    <row r="278" spans="1:45" ht="12.75" customHeight="1">
      <c r="A278" s="131"/>
      <c r="B278" s="133"/>
      <c r="C278" s="125" t="s">
        <v>152</v>
      </c>
      <c r="D278" s="50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97" t="s">
        <v>133</v>
      </c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97" t="s">
        <v>133</v>
      </c>
      <c r="AJ278" s="27"/>
      <c r="AK278" s="27"/>
      <c r="AL278" s="27"/>
      <c r="AM278" s="102"/>
      <c r="AN278" s="102"/>
      <c r="AO278" s="102"/>
      <c r="AP278" s="102"/>
      <c r="AQ278" s="7">
        <f t="shared" si="84"/>
        <v>2</v>
      </c>
      <c r="AR278" s="3">
        <f t="shared" si="89"/>
        <v>34</v>
      </c>
      <c r="AS278" s="8">
        <f t="shared" si="83"/>
        <v>5.8823529411764705E-2</v>
      </c>
    </row>
    <row r="279" spans="1:45" ht="12.75" customHeight="1">
      <c r="A279" s="131"/>
      <c r="B279" s="132" t="s">
        <v>28</v>
      </c>
      <c r="C279" s="51" t="s">
        <v>106</v>
      </c>
      <c r="D279" s="52"/>
      <c r="E279" s="27"/>
      <c r="F279" s="27"/>
      <c r="G279" s="27"/>
      <c r="H279" s="27"/>
      <c r="I279" s="27"/>
      <c r="J279" s="27"/>
      <c r="K279" s="27"/>
      <c r="L279" s="27"/>
      <c r="M279" s="97" t="s">
        <v>133</v>
      </c>
      <c r="N279" s="27"/>
      <c r="O279" s="27"/>
      <c r="P279" s="27"/>
      <c r="Q279" s="27"/>
      <c r="R279" s="27"/>
      <c r="S279" s="97" t="s">
        <v>133</v>
      </c>
      <c r="T279" s="27"/>
      <c r="U279" s="27"/>
      <c r="V279" s="27"/>
      <c r="W279" s="27"/>
      <c r="X279" s="27"/>
      <c r="Y279" s="97" t="s">
        <v>133</v>
      </c>
      <c r="Z279" s="27"/>
      <c r="AA279" s="27"/>
      <c r="AB279" s="27"/>
      <c r="AC279" s="27"/>
      <c r="AD279" s="27"/>
      <c r="AE279" s="97" t="s">
        <v>133</v>
      </c>
      <c r="AF279" s="27"/>
      <c r="AG279" s="27"/>
      <c r="AH279" s="27"/>
      <c r="AI279" s="42"/>
      <c r="AJ279" s="27"/>
      <c r="AK279" s="27"/>
      <c r="AL279" s="97" t="s">
        <v>133</v>
      </c>
      <c r="AM279" s="102"/>
      <c r="AN279" s="102"/>
      <c r="AO279" s="102"/>
      <c r="AP279" s="102"/>
      <c r="AQ279" s="7">
        <f t="shared" si="84"/>
        <v>5</v>
      </c>
      <c r="AR279" s="3">
        <f>34*3</f>
        <v>102</v>
      </c>
      <c r="AS279" s="8">
        <f t="shared" si="83"/>
        <v>4.9019607843137254E-2</v>
      </c>
    </row>
    <row r="280" spans="1:45" ht="12.75" customHeight="1">
      <c r="A280" s="131"/>
      <c r="B280" s="133"/>
      <c r="C280" s="51" t="s">
        <v>107</v>
      </c>
      <c r="D280" s="50"/>
      <c r="E280" s="27"/>
      <c r="F280" s="27"/>
      <c r="G280" s="27"/>
      <c r="H280" s="27"/>
      <c r="I280" s="27"/>
      <c r="J280" s="27"/>
      <c r="K280" s="27"/>
      <c r="L280" s="27"/>
      <c r="M280" s="97" t="s">
        <v>133</v>
      </c>
      <c r="N280" s="27"/>
      <c r="O280" s="27"/>
      <c r="P280" s="27"/>
      <c r="Q280" s="27"/>
      <c r="R280" s="27"/>
      <c r="S280" s="97" t="s">
        <v>133</v>
      </c>
      <c r="T280" s="27"/>
      <c r="U280" s="27"/>
      <c r="V280" s="27"/>
      <c r="W280" s="27"/>
      <c r="X280" s="27"/>
      <c r="Y280" s="97" t="s">
        <v>133</v>
      </c>
      <c r="Z280" s="27"/>
      <c r="AA280" s="27"/>
      <c r="AB280" s="27"/>
      <c r="AC280" s="27"/>
      <c r="AD280" s="27"/>
      <c r="AE280" s="97" t="s">
        <v>133</v>
      </c>
      <c r="AF280" s="42"/>
      <c r="AG280" s="42"/>
      <c r="AH280" s="27"/>
      <c r="AI280" s="27"/>
      <c r="AJ280" s="43"/>
      <c r="AK280" s="42"/>
      <c r="AL280" s="97" t="s">
        <v>133</v>
      </c>
      <c r="AM280" s="102"/>
      <c r="AN280" s="102"/>
      <c r="AO280" s="102"/>
      <c r="AP280" s="102"/>
      <c r="AQ280" s="7">
        <f t="shared" si="84"/>
        <v>5</v>
      </c>
      <c r="AR280" s="3">
        <f t="shared" ref="AR280:AR282" si="90">34*3</f>
        <v>102</v>
      </c>
      <c r="AS280" s="8">
        <f t="shared" si="83"/>
        <v>4.9019607843137254E-2</v>
      </c>
    </row>
    <row r="281" spans="1:45" ht="12.75" customHeight="1">
      <c r="A281" s="131"/>
      <c r="B281" s="133"/>
      <c r="C281" s="125" t="s">
        <v>108</v>
      </c>
      <c r="D281" s="57"/>
      <c r="E281" s="27"/>
      <c r="F281" s="27"/>
      <c r="G281" s="27"/>
      <c r="H281" s="27"/>
      <c r="I281" s="27"/>
      <c r="J281" s="27"/>
      <c r="K281" s="27"/>
      <c r="L281" s="27"/>
      <c r="M281" s="97" t="s">
        <v>133</v>
      </c>
      <c r="N281" s="27"/>
      <c r="O281" s="27"/>
      <c r="P281" s="27"/>
      <c r="Q281" s="27"/>
      <c r="R281" s="27"/>
      <c r="S281" s="97" t="s">
        <v>133</v>
      </c>
      <c r="T281" s="27"/>
      <c r="U281" s="27"/>
      <c r="V281" s="27"/>
      <c r="W281" s="27"/>
      <c r="X281" s="27"/>
      <c r="Y281" s="97" t="s">
        <v>133</v>
      </c>
      <c r="Z281" s="27"/>
      <c r="AA281" s="27"/>
      <c r="AB281" s="27"/>
      <c r="AC281" s="27"/>
      <c r="AD281" s="27"/>
      <c r="AE281" s="97" t="s">
        <v>133</v>
      </c>
      <c r="AF281" s="42"/>
      <c r="AG281" s="42"/>
      <c r="AH281" s="27"/>
      <c r="AI281" s="27"/>
      <c r="AJ281" s="43"/>
      <c r="AK281" s="42"/>
      <c r="AL281" s="97" t="s">
        <v>133</v>
      </c>
      <c r="AM281" s="102"/>
      <c r="AN281" s="102"/>
      <c r="AO281" s="102"/>
      <c r="AP281" s="102"/>
      <c r="AQ281" s="7">
        <f t="shared" si="84"/>
        <v>5</v>
      </c>
      <c r="AR281" s="3">
        <f t="shared" si="90"/>
        <v>102</v>
      </c>
      <c r="AS281" s="8">
        <f t="shared" si="83"/>
        <v>4.9019607843137254E-2</v>
      </c>
    </row>
    <row r="282" spans="1:45" ht="12.75" customHeight="1">
      <c r="A282" s="131"/>
      <c r="B282" s="134"/>
      <c r="C282" s="125" t="s">
        <v>152</v>
      </c>
      <c r="D282" s="50"/>
      <c r="E282" s="27"/>
      <c r="F282" s="27"/>
      <c r="G282" s="27"/>
      <c r="H282" s="27"/>
      <c r="I282" s="27"/>
      <c r="J282" s="27"/>
      <c r="K282" s="27"/>
      <c r="L282" s="27"/>
      <c r="M282" s="97" t="s">
        <v>133</v>
      </c>
      <c r="N282" s="27"/>
      <c r="O282" s="27"/>
      <c r="P282" s="27"/>
      <c r="Q282" s="27"/>
      <c r="R282" s="27"/>
      <c r="S282" s="97" t="s">
        <v>133</v>
      </c>
      <c r="T282" s="27"/>
      <c r="U282" s="27"/>
      <c r="V282" s="27"/>
      <c r="W282" s="27"/>
      <c r="X282" s="27"/>
      <c r="Y282" s="97" t="s">
        <v>133</v>
      </c>
      <c r="Z282" s="27"/>
      <c r="AA282" s="27"/>
      <c r="AB282" s="27"/>
      <c r="AC282" s="27"/>
      <c r="AD282" s="27"/>
      <c r="AE282" s="97" t="s">
        <v>133</v>
      </c>
      <c r="AF282" s="42"/>
      <c r="AG282" s="27"/>
      <c r="AH282" s="43"/>
      <c r="AI282" s="43"/>
      <c r="AJ282" s="43"/>
      <c r="AK282" s="42"/>
      <c r="AL282" s="97" t="s">
        <v>133</v>
      </c>
      <c r="AM282" s="102"/>
      <c r="AN282" s="102"/>
      <c r="AO282" s="102"/>
      <c r="AP282" s="102"/>
      <c r="AQ282" s="7">
        <f t="shared" si="84"/>
        <v>5</v>
      </c>
      <c r="AR282" s="3">
        <f t="shared" si="90"/>
        <v>102</v>
      </c>
      <c r="AS282" s="8">
        <f t="shared" si="83"/>
        <v>4.9019607843137254E-2</v>
      </c>
    </row>
    <row r="283" spans="1:45" ht="12.75" customHeight="1">
      <c r="A283" s="131"/>
      <c r="B283" s="132" t="s">
        <v>30</v>
      </c>
      <c r="C283" s="51" t="s">
        <v>106</v>
      </c>
      <c r="D283" s="52"/>
      <c r="E283" s="27"/>
      <c r="F283" s="27"/>
      <c r="G283" s="97" t="s">
        <v>140</v>
      </c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97" t="s">
        <v>140</v>
      </c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42"/>
      <c r="AI283" s="42"/>
      <c r="AJ283" s="43"/>
      <c r="AK283" s="97" t="s">
        <v>133</v>
      </c>
      <c r="AL283" s="27"/>
      <c r="AM283" s="102"/>
      <c r="AN283" s="102"/>
      <c r="AO283" s="102"/>
      <c r="AP283" s="102"/>
      <c r="AQ283" s="7">
        <f t="shared" si="84"/>
        <v>3</v>
      </c>
      <c r="AR283" s="3">
        <f>34*2</f>
        <v>68</v>
      </c>
      <c r="AS283" s="8">
        <f t="shared" si="83"/>
        <v>4.4117647058823532E-2</v>
      </c>
    </row>
    <row r="284" spans="1:45" ht="12.75" customHeight="1">
      <c r="A284" s="131"/>
      <c r="B284" s="133"/>
      <c r="C284" s="51" t="s">
        <v>107</v>
      </c>
      <c r="D284" s="52"/>
      <c r="E284" s="27"/>
      <c r="F284" s="27"/>
      <c r="G284" s="97" t="s">
        <v>140</v>
      </c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97" t="s">
        <v>140</v>
      </c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42"/>
      <c r="AI284" s="42"/>
      <c r="AJ284" s="43"/>
      <c r="AK284" s="97" t="s">
        <v>133</v>
      </c>
      <c r="AL284" s="27"/>
      <c r="AM284" s="102"/>
      <c r="AN284" s="102"/>
      <c r="AO284" s="102"/>
      <c r="AP284" s="102"/>
      <c r="AQ284" s="7">
        <f t="shared" si="84"/>
        <v>3</v>
      </c>
      <c r="AR284" s="3">
        <f t="shared" ref="AR284:AR290" si="91">34*2</f>
        <v>68</v>
      </c>
      <c r="AS284" s="8">
        <f t="shared" si="83"/>
        <v>4.4117647058823532E-2</v>
      </c>
    </row>
    <row r="285" spans="1:45" ht="12.75" customHeight="1">
      <c r="A285" s="131"/>
      <c r="B285" s="133"/>
      <c r="C285" s="125" t="s">
        <v>108</v>
      </c>
      <c r="D285" s="52"/>
      <c r="E285" s="27"/>
      <c r="F285" s="27"/>
      <c r="G285" s="97" t="s">
        <v>140</v>
      </c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97" t="s">
        <v>140</v>
      </c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42"/>
      <c r="AI285" s="42"/>
      <c r="AJ285" s="43"/>
      <c r="AK285" s="97" t="s">
        <v>133</v>
      </c>
      <c r="AL285" s="27"/>
      <c r="AM285" s="102"/>
      <c r="AN285" s="102"/>
      <c r="AO285" s="102"/>
      <c r="AP285" s="102"/>
      <c r="AQ285" s="7">
        <f t="shared" si="84"/>
        <v>3</v>
      </c>
      <c r="AR285" s="3">
        <f t="shared" si="91"/>
        <v>68</v>
      </c>
      <c r="AS285" s="8">
        <f t="shared" si="83"/>
        <v>4.4117647058823532E-2</v>
      </c>
    </row>
    <row r="286" spans="1:45" ht="12.75" customHeight="1">
      <c r="A286" s="131"/>
      <c r="B286" s="134"/>
      <c r="C286" s="125" t="s">
        <v>152</v>
      </c>
      <c r="D286" s="52"/>
      <c r="E286" s="27"/>
      <c r="F286" s="27"/>
      <c r="G286" s="97" t="s">
        <v>140</v>
      </c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97" t="s">
        <v>140</v>
      </c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42"/>
      <c r="AI286" s="42"/>
      <c r="AJ286" s="43"/>
      <c r="AK286" s="97" t="s">
        <v>133</v>
      </c>
      <c r="AL286" s="27"/>
      <c r="AM286" s="102"/>
      <c r="AN286" s="102"/>
      <c r="AO286" s="102"/>
      <c r="AP286" s="102"/>
      <c r="AQ286" s="7">
        <f t="shared" si="84"/>
        <v>3</v>
      </c>
      <c r="AR286" s="3">
        <f t="shared" si="91"/>
        <v>68</v>
      </c>
      <c r="AS286" s="8">
        <f t="shared" si="83"/>
        <v>4.4117647058823532E-2</v>
      </c>
    </row>
    <row r="287" spans="1:45" ht="12.75" customHeight="1">
      <c r="A287" s="131"/>
      <c r="B287" s="132" t="s">
        <v>34</v>
      </c>
      <c r="C287" s="51" t="s">
        <v>106</v>
      </c>
      <c r="D287" s="52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97" t="s">
        <v>133</v>
      </c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97" t="s">
        <v>133</v>
      </c>
      <c r="AH287" s="42"/>
      <c r="AI287" s="42"/>
      <c r="AJ287" s="97" t="s">
        <v>133</v>
      </c>
      <c r="AK287" s="27"/>
      <c r="AL287" s="27"/>
      <c r="AM287" s="102"/>
      <c r="AN287" s="102"/>
      <c r="AO287" s="102"/>
      <c r="AP287" s="102"/>
      <c r="AQ287" s="7">
        <f t="shared" si="84"/>
        <v>3</v>
      </c>
      <c r="AR287" s="3">
        <f t="shared" si="91"/>
        <v>68</v>
      </c>
      <c r="AS287" s="8">
        <f t="shared" si="83"/>
        <v>4.4117647058823532E-2</v>
      </c>
    </row>
    <row r="288" spans="1:45" ht="12.75" customHeight="1">
      <c r="A288" s="131"/>
      <c r="B288" s="133"/>
      <c r="C288" s="51" t="s">
        <v>107</v>
      </c>
      <c r="D288" s="52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97" t="s">
        <v>133</v>
      </c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97" t="s">
        <v>133</v>
      </c>
      <c r="AH288" s="42"/>
      <c r="AI288" s="42"/>
      <c r="AJ288" s="97" t="s">
        <v>133</v>
      </c>
      <c r="AK288" s="27"/>
      <c r="AL288" s="27"/>
      <c r="AM288" s="102"/>
      <c r="AN288" s="102"/>
      <c r="AO288" s="102"/>
      <c r="AP288" s="102"/>
      <c r="AQ288" s="7">
        <f t="shared" si="84"/>
        <v>3</v>
      </c>
      <c r="AR288" s="3">
        <f t="shared" si="91"/>
        <v>68</v>
      </c>
      <c r="AS288" s="8">
        <f t="shared" si="83"/>
        <v>4.4117647058823532E-2</v>
      </c>
    </row>
    <row r="289" spans="1:45" ht="12.75" customHeight="1">
      <c r="A289" s="131"/>
      <c r="B289" s="133"/>
      <c r="C289" s="125" t="s">
        <v>108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97" t="s">
        <v>133</v>
      </c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97" t="s">
        <v>133</v>
      </c>
      <c r="AH289" s="42"/>
      <c r="AI289" s="42"/>
      <c r="AJ289" s="97" t="s">
        <v>133</v>
      </c>
      <c r="AK289" s="27"/>
      <c r="AL289" s="27"/>
      <c r="AM289" s="102"/>
      <c r="AN289" s="102"/>
      <c r="AO289" s="102"/>
      <c r="AP289" s="102"/>
      <c r="AQ289" s="7">
        <f t="shared" si="84"/>
        <v>3</v>
      </c>
      <c r="AR289" s="3">
        <f t="shared" si="91"/>
        <v>68</v>
      </c>
      <c r="AS289" s="8">
        <f t="shared" si="83"/>
        <v>4.4117647058823532E-2</v>
      </c>
    </row>
    <row r="290" spans="1:45" ht="12.75" customHeight="1">
      <c r="A290" s="131"/>
      <c r="B290" s="134"/>
      <c r="C290" s="125" t="s">
        <v>152</v>
      </c>
      <c r="D290" s="50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97" t="s">
        <v>133</v>
      </c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97" t="s">
        <v>133</v>
      </c>
      <c r="AH290" s="42"/>
      <c r="AI290" s="27"/>
      <c r="AJ290" s="97" t="s">
        <v>133</v>
      </c>
      <c r="AK290" s="27"/>
      <c r="AL290" s="27"/>
      <c r="AM290" s="102"/>
      <c r="AN290" s="102"/>
      <c r="AO290" s="102"/>
      <c r="AP290" s="102"/>
      <c r="AQ290" s="7">
        <f t="shared" si="84"/>
        <v>3</v>
      </c>
      <c r="AR290" s="3">
        <f t="shared" si="91"/>
        <v>68</v>
      </c>
      <c r="AS290" s="8">
        <f t="shared" si="83"/>
        <v>4.4117647058823532E-2</v>
      </c>
    </row>
    <row r="291" spans="1:45" ht="12.75" customHeight="1">
      <c r="A291" s="131"/>
      <c r="B291" s="132" t="s">
        <v>29</v>
      </c>
      <c r="C291" s="51" t="s">
        <v>106</v>
      </c>
      <c r="D291" s="50"/>
      <c r="E291" s="27"/>
      <c r="F291" s="27"/>
      <c r="G291" s="27"/>
      <c r="H291" s="97" t="s">
        <v>140</v>
      </c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97" t="s">
        <v>140</v>
      </c>
      <c r="AI291" s="27"/>
      <c r="AJ291" s="27"/>
      <c r="AK291" s="27"/>
      <c r="AL291" s="27"/>
      <c r="AM291" s="102"/>
      <c r="AN291" s="102"/>
      <c r="AO291" s="102"/>
      <c r="AP291" s="102"/>
      <c r="AQ291" s="7">
        <f t="shared" si="84"/>
        <v>2</v>
      </c>
      <c r="AR291" s="3">
        <f>34*1</f>
        <v>34</v>
      </c>
      <c r="AS291" s="8">
        <f t="shared" si="83"/>
        <v>5.8823529411764705E-2</v>
      </c>
    </row>
    <row r="292" spans="1:45" ht="12.75" customHeight="1">
      <c r="A292" s="131"/>
      <c r="B292" s="133"/>
      <c r="C292" s="125" t="s">
        <v>107</v>
      </c>
      <c r="D292" s="50"/>
      <c r="E292" s="27"/>
      <c r="F292" s="27"/>
      <c r="G292" s="27"/>
      <c r="H292" s="97" t="s">
        <v>140</v>
      </c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97" t="s">
        <v>140</v>
      </c>
      <c r="AI292" s="27"/>
      <c r="AJ292" s="27"/>
      <c r="AK292" s="27"/>
      <c r="AL292" s="27"/>
      <c r="AM292" s="102"/>
      <c r="AN292" s="102"/>
      <c r="AO292" s="102"/>
      <c r="AP292" s="102"/>
      <c r="AQ292" s="7">
        <f t="shared" si="84"/>
        <v>2</v>
      </c>
      <c r="AR292" s="3">
        <f t="shared" ref="AR292:AR310" si="92">34*1</f>
        <v>34</v>
      </c>
      <c r="AS292" s="8">
        <f t="shared" si="83"/>
        <v>5.8823529411764705E-2</v>
      </c>
    </row>
    <row r="293" spans="1:45" ht="12.75" customHeight="1">
      <c r="A293" s="131"/>
      <c r="B293" s="133"/>
      <c r="C293" s="125" t="s">
        <v>108</v>
      </c>
      <c r="D293" s="57"/>
      <c r="E293" s="27"/>
      <c r="F293" s="27"/>
      <c r="G293" s="27"/>
      <c r="H293" s="97" t="s">
        <v>140</v>
      </c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97" t="s">
        <v>140</v>
      </c>
      <c r="AI293" s="27"/>
      <c r="AJ293" s="27"/>
      <c r="AK293" s="27"/>
      <c r="AL293" s="27"/>
      <c r="AM293" s="102"/>
      <c r="AN293" s="102"/>
      <c r="AO293" s="102"/>
      <c r="AP293" s="102"/>
      <c r="AQ293" s="7">
        <f t="shared" si="84"/>
        <v>2</v>
      </c>
      <c r="AR293" s="3">
        <f t="shared" si="92"/>
        <v>34</v>
      </c>
      <c r="AS293" s="8">
        <f t="shared" si="83"/>
        <v>5.8823529411764705E-2</v>
      </c>
    </row>
    <row r="294" spans="1:45" ht="12.75" customHeight="1">
      <c r="A294" s="131"/>
      <c r="B294" s="134"/>
      <c r="C294" s="125" t="s">
        <v>152</v>
      </c>
      <c r="D294" s="50"/>
      <c r="E294" s="27"/>
      <c r="F294" s="27"/>
      <c r="G294" s="27"/>
      <c r="H294" s="97" t="s">
        <v>140</v>
      </c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97" t="s">
        <v>140</v>
      </c>
      <c r="AI294" s="27"/>
      <c r="AJ294" s="27"/>
      <c r="AK294" s="27"/>
      <c r="AL294" s="27"/>
      <c r="AM294" s="102"/>
      <c r="AN294" s="102"/>
      <c r="AO294" s="102"/>
      <c r="AP294" s="102"/>
      <c r="AQ294" s="7">
        <f t="shared" si="84"/>
        <v>2</v>
      </c>
      <c r="AR294" s="3">
        <f t="shared" si="92"/>
        <v>34</v>
      </c>
      <c r="AS294" s="8">
        <f t="shared" si="83"/>
        <v>5.8823529411764705E-2</v>
      </c>
    </row>
    <row r="295" spans="1:45" ht="12.75" customHeight="1">
      <c r="A295" s="131"/>
      <c r="B295" s="144" t="s">
        <v>53</v>
      </c>
      <c r="C295" s="51" t="s">
        <v>106</v>
      </c>
      <c r="D295" s="50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42"/>
      <c r="AI295" s="27"/>
      <c r="AJ295" s="27"/>
      <c r="AK295" s="27"/>
      <c r="AL295" s="27"/>
      <c r="AM295" s="102"/>
      <c r="AN295" s="102"/>
      <c r="AO295" s="102"/>
      <c r="AP295" s="102"/>
      <c r="AQ295" s="7">
        <f t="shared" si="84"/>
        <v>0</v>
      </c>
      <c r="AR295" s="3">
        <f t="shared" si="92"/>
        <v>34</v>
      </c>
      <c r="AS295" s="8">
        <f t="shared" si="83"/>
        <v>0</v>
      </c>
    </row>
    <row r="296" spans="1:45" ht="12.75" customHeight="1">
      <c r="A296" s="131"/>
      <c r="B296" s="144"/>
      <c r="C296" s="125" t="s">
        <v>107</v>
      </c>
      <c r="D296" s="50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42"/>
      <c r="AI296" s="27"/>
      <c r="AJ296" s="27"/>
      <c r="AK296" s="27"/>
      <c r="AL296" s="27"/>
      <c r="AM296" s="102"/>
      <c r="AN296" s="102"/>
      <c r="AO296" s="102"/>
      <c r="AP296" s="102"/>
      <c r="AQ296" s="7">
        <f t="shared" si="84"/>
        <v>0</v>
      </c>
      <c r="AR296" s="3">
        <f t="shared" si="92"/>
        <v>34</v>
      </c>
      <c r="AS296" s="8">
        <f t="shared" si="83"/>
        <v>0</v>
      </c>
    </row>
    <row r="297" spans="1:45" ht="12.75" customHeight="1">
      <c r="A297" s="131"/>
      <c r="B297" s="144"/>
      <c r="C297" s="125" t="s">
        <v>108</v>
      </c>
      <c r="D297" s="5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42"/>
      <c r="AI297" s="27"/>
      <c r="AJ297" s="27"/>
      <c r="AK297" s="27"/>
      <c r="AL297" s="27"/>
      <c r="AM297" s="102"/>
      <c r="AN297" s="102"/>
      <c r="AO297" s="102"/>
      <c r="AP297" s="102"/>
      <c r="AQ297" s="7">
        <f t="shared" si="84"/>
        <v>0</v>
      </c>
      <c r="AR297" s="3">
        <f t="shared" si="92"/>
        <v>34</v>
      </c>
      <c r="AS297" s="8">
        <f t="shared" si="83"/>
        <v>0</v>
      </c>
    </row>
    <row r="298" spans="1:45" ht="12.75" customHeight="1">
      <c r="A298" s="131"/>
      <c r="B298" s="144"/>
      <c r="C298" s="125" t="s">
        <v>152</v>
      </c>
      <c r="D298" s="50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42"/>
      <c r="AI298" s="27"/>
      <c r="AJ298" s="27"/>
      <c r="AK298" s="27"/>
      <c r="AL298" s="27"/>
      <c r="AM298" s="102"/>
      <c r="AN298" s="102"/>
      <c r="AO298" s="102"/>
      <c r="AP298" s="102"/>
      <c r="AQ298" s="7">
        <f t="shared" si="84"/>
        <v>0</v>
      </c>
      <c r="AR298" s="3">
        <f t="shared" si="92"/>
        <v>34</v>
      </c>
      <c r="AS298" s="8">
        <f t="shared" si="83"/>
        <v>0</v>
      </c>
    </row>
    <row r="299" spans="1:45" ht="12.75" customHeight="1">
      <c r="A299" s="131"/>
      <c r="B299" s="144" t="s">
        <v>54</v>
      </c>
      <c r="C299" s="51" t="s">
        <v>106</v>
      </c>
      <c r="D299" s="50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42"/>
      <c r="AI299" s="27"/>
      <c r="AJ299" s="27"/>
      <c r="AK299" s="27"/>
      <c r="AL299" s="27"/>
      <c r="AM299" s="102"/>
      <c r="AN299" s="102"/>
      <c r="AO299" s="102"/>
      <c r="AP299" s="102"/>
      <c r="AQ299" s="7">
        <f t="shared" si="84"/>
        <v>0</v>
      </c>
      <c r="AR299" s="3">
        <f t="shared" si="92"/>
        <v>34</v>
      </c>
      <c r="AS299" s="8">
        <f t="shared" si="83"/>
        <v>0</v>
      </c>
    </row>
    <row r="300" spans="1:45" ht="12.75" customHeight="1">
      <c r="A300" s="131"/>
      <c r="B300" s="144"/>
      <c r="C300" s="51" t="s">
        <v>107</v>
      </c>
      <c r="D300" s="50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42"/>
      <c r="AI300" s="27"/>
      <c r="AJ300" s="27"/>
      <c r="AK300" s="27"/>
      <c r="AL300" s="27"/>
      <c r="AM300" s="102"/>
      <c r="AN300" s="102"/>
      <c r="AO300" s="102"/>
      <c r="AP300" s="102"/>
      <c r="AQ300" s="7">
        <f t="shared" si="84"/>
        <v>0</v>
      </c>
      <c r="AR300" s="3">
        <f t="shared" si="92"/>
        <v>34</v>
      </c>
      <c r="AS300" s="8">
        <f t="shared" si="83"/>
        <v>0</v>
      </c>
    </row>
    <row r="301" spans="1:45" ht="12.75" customHeight="1">
      <c r="A301" s="131"/>
      <c r="B301" s="144"/>
      <c r="C301" s="125" t="s">
        <v>108</v>
      </c>
      <c r="D301" s="5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42"/>
      <c r="AI301" s="27"/>
      <c r="AJ301" s="27"/>
      <c r="AK301" s="27"/>
      <c r="AL301" s="27"/>
      <c r="AM301" s="102"/>
      <c r="AN301" s="102"/>
      <c r="AO301" s="102"/>
      <c r="AP301" s="102"/>
      <c r="AQ301" s="7">
        <f t="shared" si="84"/>
        <v>0</v>
      </c>
      <c r="AR301" s="3">
        <f t="shared" si="92"/>
        <v>34</v>
      </c>
      <c r="AS301" s="8">
        <f t="shared" si="83"/>
        <v>0</v>
      </c>
    </row>
    <row r="302" spans="1:45" ht="12.75" customHeight="1">
      <c r="A302" s="131"/>
      <c r="B302" s="144"/>
      <c r="C302" s="125" t="s">
        <v>152</v>
      </c>
      <c r="D302" s="50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42"/>
      <c r="AI302" s="27"/>
      <c r="AJ302" s="27"/>
      <c r="AK302" s="27"/>
      <c r="AL302" s="27"/>
      <c r="AM302" s="102"/>
      <c r="AN302" s="102"/>
      <c r="AO302" s="102"/>
      <c r="AP302" s="102"/>
      <c r="AQ302" s="7">
        <f t="shared" si="84"/>
        <v>0</v>
      </c>
      <c r="AR302" s="3">
        <f t="shared" si="92"/>
        <v>34</v>
      </c>
      <c r="AS302" s="8">
        <f t="shared" si="83"/>
        <v>0</v>
      </c>
    </row>
    <row r="303" spans="1:45" ht="12.75" customHeight="1">
      <c r="A303" s="131"/>
      <c r="B303" s="144" t="s">
        <v>88</v>
      </c>
      <c r="C303" s="51" t="s">
        <v>106</v>
      </c>
      <c r="D303" s="50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42"/>
      <c r="AI303" s="27"/>
      <c r="AJ303" s="27"/>
      <c r="AK303" s="27"/>
      <c r="AL303" s="27"/>
      <c r="AM303" s="102"/>
      <c r="AN303" s="102"/>
      <c r="AO303" s="102"/>
      <c r="AP303" s="102"/>
      <c r="AQ303" s="7">
        <f t="shared" si="84"/>
        <v>0</v>
      </c>
      <c r="AR303" s="3">
        <f t="shared" si="92"/>
        <v>34</v>
      </c>
      <c r="AS303" s="8">
        <f t="shared" si="83"/>
        <v>0</v>
      </c>
    </row>
    <row r="304" spans="1:45" ht="12.75" customHeight="1">
      <c r="A304" s="131"/>
      <c r="B304" s="144"/>
      <c r="C304" s="51" t="s">
        <v>107</v>
      </c>
      <c r="D304" s="50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42"/>
      <c r="AI304" s="27"/>
      <c r="AJ304" s="27"/>
      <c r="AK304" s="27"/>
      <c r="AL304" s="27"/>
      <c r="AM304" s="102"/>
      <c r="AN304" s="102"/>
      <c r="AO304" s="102"/>
      <c r="AP304" s="102"/>
      <c r="AQ304" s="7">
        <f t="shared" si="84"/>
        <v>0</v>
      </c>
      <c r="AR304" s="3">
        <f t="shared" si="92"/>
        <v>34</v>
      </c>
      <c r="AS304" s="8">
        <f t="shared" si="83"/>
        <v>0</v>
      </c>
    </row>
    <row r="305" spans="1:45" ht="12.75" customHeight="1">
      <c r="A305" s="131"/>
      <c r="B305" s="144"/>
      <c r="C305" s="125" t="s">
        <v>108</v>
      </c>
      <c r="D305" s="5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42"/>
      <c r="AI305" s="27"/>
      <c r="AJ305" s="27"/>
      <c r="AK305" s="27"/>
      <c r="AL305" s="27"/>
      <c r="AM305" s="102"/>
      <c r="AN305" s="102"/>
      <c r="AO305" s="102"/>
      <c r="AP305" s="102"/>
      <c r="AQ305" s="7">
        <f t="shared" si="84"/>
        <v>0</v>
      </c>
      <c r="AR305" s="3">
        <f t="shared" si="92"/>
        <v>34</v>
      </c>
      <c r="AS305" s="8">
        <f t="shared" si="83"/>
        <v>0</v>
      </c>
    </row>
    <row r="306" spans="1:45" ht="12.75" customHeight="1">
      <c r="A306" s="131"/>
      <c r="B306" s="144"/>
      <c r="C306" s="125" t="s">
        <v>152</v>
      </c>
      <c r="D306" s="50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42"/>
      <c r="AI306" s="27"/>
      <c r="AJ306" s="27"/>
      <c r="AK306" s="27"/>
      <c r="AL306" s="27"/>
      <c r="AM306" s="102"/>
      <c r="AN306" s="102"/>
      <c r="AO306" s="102"/>
      <c r="AP306" s="102"/>
      <c r="AQ306" s="7">
        <f t="shared" si="84"/>
        <v>0</v>
      </c>
      <c r="AR306" s="3">
        <f t="shared" si="92"/>
        <v>34</v>
      </c>
      <c r="AS306" s="8">
        <f t="shared" si="83"/>
        <v>0</v>
      </c>
    </row>
    <row r="307" spans="1:45" ht="12.75" customHeight="1">
      <c r="A307" s="131"/>
      <c r="B307" s="144" t="s">
        <v>75</v>
      </c>
      <c r="C307" s="51" t="s">
        <v>106</v>
      </c>
      <c r="D307" s="50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42"/>
      <c r="AI307" s="27"/>
      <c r="AJ307" s="27"/>
      <c r="AK307" s="27"/>
      <c r="AL307" s="27"/>
      <c r="AM307" s="102"/>
      <c r="AN307" s="102"/>
      <c r="AO307" s="102"/>
      <c r="AP307" s="102"/>
      <c r="AQ307" s="7">
        <f t="shared" si="84"/>
        <v>0</v>
      </c>
      <c r="AR307" s="3">
        <f t="shared" si="92"/>
        <v>34</v>
      </c>
      <c r="AS307" s="8">
        <f t="shared" si="83"/>
        <v>0</v>
      </c>
    </row>
    <row r="308" spans="1:45" ht="12.75" customHeight="1">
      <c r="A308" s="131"/>
      <c r="B308" s="144"/>
      <c r="C308" s="51" t="s">
        <v>107</v>
      </c>
      <c r="D308" s="50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42"/>
      <c r="AI308" s="27"/>
      <c r="AJ308" s="27"/>
      <c r="AK308" s="27"/>
      <c r="AL308" s="27"/>
      <c r="AM308" s="102"/>
      <c r="AN308" s="102"/>
      <c r="AO308" s="102"/>
      <c r="AP308" s="102"/>
      <c r="AQ308" s="7">
        <f t="shared" si="84"/>
        <v>0</v>
      </c>
      <c r="AR308" s="3">
        <f t="shared" si="92"/>
        <v>34</v>
      </c>
      <c r="AS308" s="8">
        <f t="shared" si="83"/>
        <v>0</v>
      </c>
    </row>
    <row r="309" spans="1:45" ht="12.75" customHeight="1">
      <c r="A309" s="131"/>
      <c r="B309" s="144"/>
      <c r="C309" s="125" t="s">
        <v>108</v>
      </c>
      <c r="D309" s="5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42"/>
      <c r="AI309" s="27"/>
      <c r="AJ309" s="27"/>
      <c r="AK309" s="27"/>
      <c r="AL309" s="27"/>
      <c r="AM309" s="102"/>
      <c r="AN309" s="102"/>
      <c r="AO309" s="102"/>
      <c r="AP309" s="102"/>
      <c r="AQ309" s="7">
        <f t="shared" si="84"/>
        <v>0</v>
      </c>
      <c r="AR309" s="3">
        <f t="shared" si="92"/>
        <v>34</v>
      </c>
      <c r="AS309" s="8">
        <f t="shared" si="83"/>
        <v>0</v>
      </c>
    </row>
    <row r="310" spans="1:45">
      <c r="A310" s="131"/>
      <c r="B310" s="144"/>
      <c r="C310" s="125" t="s">
        <v>152</v>
      </c>
      <c r="D310" s="52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42"/>
      <c r="AJ310" s="43"/>
      <c r="AK310" s="27"/>
      <c r="AL310" s="27"/>
      <c r="AM310" s="102"/>
      <c r="AN310" s="102"/>
      <c r="AO310" s="102"/>
      <c r="AP310" s="102"/>
      <c r="AQ310" s="7">
        <f t="shared" si="84"/>
        <v>0</v>
      </c>
      <c r="AR310" s="3">
        <f t="shared" si="92"/>
        <v>34</v>
      </c>
      <c r="AS310" s="8">
        <f t="shared" si="83"/>
        <v>0</v>
      </c>
    </row>
    <row r="311" spans="1:45" ht="27" customHeight="1">
      <c r="A311" s="67"/>
      <c r="B311" s="68"/>
      <c r="C311" s="68"/>
      <c r="D311" s="68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7"/>
      <c r="AN311" s="67"/>
      <c r="AO311" s="67"/>
      <c r="AP311" s="67"/>
      <c r="AQ311" s="67"/>
      <c r="AR311" s="67"/>
      <c r="AS311" s="67"/>
    </row>
    <row r="312" spans="1:45" s="2" customFormat="1" ht="81.75" customHeight="1">
      <c r="A312" s="157" t="s">
        <v>36</v>
      </c>
      <c r="B312" s="157"/>
      <c r="C312" s="157"/>
      <c r="D312" s="157"/>
      <c r="E312" s="180" t="s">
        <v>40</v>
      </c>
      <c r="F312" s="180"/>
      <c r="G312" s="180"/>
      <c r="H312" s="180"/>
      <c r="I312" s="180"/>
      <c r="J312" s="180"/>
      <c r="K312" s="180"/>
      <c r="L312" s="180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D312" s="180"/>
      <c r="AE312" s="180"/>
      <c r="AF312" s="180"/>
      <c r="AG312" s="180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58" t="s">
        <v>20</v>
      </c>
      <c r="AR312" s="182" t="s">
        <v>22</v>
      </c>
      <c r="AS312" s="185" t="s">
        <v>21</v>
      </c>
    </row>
    <row r="313" spans="1:45" s="2" customFormat="1" ht="21.75" customHeight="1">
      <c r="A313" s="144" t="s">
        <v>0</v>
      </c>
      <c r="B313" s="144"/>
      <c r="C313" s="144"/>
      <c r="D313" s="23" t="s">
        <v>18</v>
      </c>
      <c r="E313" s="144" t="s">
        <v>1</v>
      </c>
      <c r="F313" s="144"/>
      <c r="G313" s="144"/>
      <c r="H313" s="144"/>
      <c r="I313" s="144" t="s">
        <v>2</v>
      </c>
      <c r="J313" s="144"/>
      <c r="K313" s="144"/>
      <c r="L313" s="144"/>
      <c r="M313" s="144" t="s">
        <v>3</v>
      </c>
      <c r="N313" s="144"/>
      <c r="O313" s="144"/>
      <c r="P313" s="144"/>
      <c r="Q313" s="144" t="s">
        <v>4</v>
      </c>
      <c r="R313" s="144"/>
      <c r="S313" s="144"/>
      <c r="T313" s="144"/>
      <c r="U313" s="144" t="s">
        <v>5</v>
      </c>
      <c r="V313" s="144"/>
      <c r="W313" s="144"/>
      <c r="X313" s="144" t="s">
        <v>6</v>
      </c>
      <c r="Y313" s="144"/>
      <c r="Z313" s="144"/>
      <c r="AA313" s="144"/>
      <c r="AB313" s="144" t="s">
        <v>7</v>
      </c>
      <c r="AC313" s="144"/>
      <c r="AD313" s="144"/>
      <c r="AE313" s="144" t="s">
        <v>8</v>
      </c>
      <c r="AF313" s="144"/>
      <c r="AG313" s="144"/>
      <c r="AH313" s="144"/>
      <c r="AI313" s="144"/>
      <c r="AJ313" s="144" t="s">
        <v>9</v>
      </c>
      <c r="AK313" s="144"/>
      <c r="AL313" s="144"/>
      <c r="AM313" s="144" t="s">
        <v>10</v>
      </c>
      <c r="AN313" s="144"/>
      <c r="AO313" s="144"/>
      <c r="AP313" s="144"/>
      <c r="AQ313" s="158"/>
      <c r="AR313" s="182"/>
      <c r="AS313" s="185"/>
    </row>
    <row r="314" spans="1:45" s="6" customFormat="1" ht="11.25" customHeight="1">
      <c r="A314" s="144"/>
      <c r="B314" s="144"/>
      <c r="C314" s="144"/>
      <c r="D314" s="23" t="s">
        <v>19</v>
      </c>
      <c r="E314" s="5">
        <v>1</v>
      </c>
      <c r="F314" s="5">
        <v>2</v>
      </c>
      <c r="G314" s="5">
        <v>3</v>
      </c>
      <c r="H314" s="5">
        <v>4</v>
      </c>
      <c r="I314" s="5">
        <v>5</v>
      </c>
      <c r="J314" s="5">
        <v>6</v>
      </c>
      <c r="K314" s="5">
        <v>7</v>
      </c>
      <c r="L314" s="5">
        <v>8</v>
      </c>
      <c r="M314" s="5">
        <v>9</v>
      </c>
      <c r="N314" s="5">
        <v>10</v>
      </c>
      <c r="O314" s="5">
        <v>11</v>
      </c>
      <c r="P314" s="5">
        <v>12</v>
      </c>
      <c r="Q314" s="5">
        <v>13</v>
      </c>
      <c r="R314" s="5">
        <v>14</v>
      </c>
      <c r="S314" s="5">
        <v>15</v>
      </c>
      <c r="T314" s="5">
        <v>16</v>
      </c>
      <c r="U314" s="5">
        <v>17</v>
      </c>
      <c r="V314" s="5">
        <v>18</v>
      </c>
      <c r="W314" s="5">
        <v>19</v>
      </c>
      <c r="X314" s="5">
        <v>20</v>
      </c>
      <c r="Y314" s="5">
        <v>21</v>
      </c>
      <c r="Z314" s="5">
        <v>22</v>
      </c>
      <c r="AA314" s="5">
        <v>23</v>
      </c>
      <c r="AB314" s="5">
        <v>24</v>
      </c>
      <c r="AC314" s="5">
        <v>25</v>
      </c>
      <c r="AD314" s="5">
        <v>26</v>
      </c>
      <c r="AE314" s="5">
        <v>27</v>
      </c>
      <c r="AF314" s="5">
        <v>28</v>
      </c>
      <c r="AG314" s="5">
        <v>29</v>
      </c>
      <c r="AH314" s="5">
        <v>30</v>
      </c>
      <c r="AI314" s="5">
        <v>31</v>
      </c>
      <c r="AJ314" s="5">
        <v>32</v>
      </c>
      <c r="AK314" s="5">
        <v>33</v>
      </c>
      <c r="AL314" s="5">
        <v>34</v>
      </c>
      <c r="AM314" s="101">
        <v>35</v>
      </c>
      <c r="AN314" s="101">
        <v>36</v>
      </c>
      <c r="AO314" s="101">
        <v>37</v>
      </c>
      <c r="AP314" s="101">
        <v>38</v>
      </c>
      <c r="AQ314" s="158"/>
      <c r="AR314" s="182"/>
      <c r="AS314" s="185"/>
    </row>
    <row r="315" spans="1:45" ht="12.75" customHeight="1">
      <c r="A315" s="131" t="s">
        <v>25</v>
      </c>
      <c r="B315" s="132" t="s">
        <v>13</v>
      </c>
      <c r="C315" s="51" t="s">
        <v>110</v>
      </c>
      <c r="D315" s="52"/>
      <c r="E315" s="27"/>
      <c r="F315" s="97" t="s">
        <v>133</v>
      </c>
      <c r="G315" s="27"/>
      <c r="H315" s="27"/>
      <c r="I315" s="104" t="s">
        <v>135</v>
      </c>
      <c r="J315" s="27"/>
      <c r="K315" s="104" t="s">
        <v>136</v>
      </c>
      <c r="L315" s="27"/>
      <c r="M315" s="27"/>
      <c r="N315" s="27"/>
      <c r="O315" s="27"/>
      <c r="P315" s="104" t="s">
        <v>136</v>
      </c>
      <c r="Q315" s="27"/>
      <c r="R315" s="27"/>
      <c r="S315" s="27"/>
      <c r="T315" s="27"/>
      <c r="U315" s="97" t="s">
        <v>133</v>
      </c>
      <c r="V315" s="27"/>
      <c r="W315" s="104" t="s">
        <v>135</v>
      </c>
      <c r="X315" s="27"/>
      <c r="Y315" s="27"/>
      <c r="Z315" s="27"/>
      <c r="AA315" s="27"/>
      <c r="AB315" s="104" t="s">
        <v>135</v>
      </c>
      <c r="AC315" s="27"/>
      <c r="AD315" s="27"/>
      <c r="AE315" s="27"/>
      <c r="AF315" s="27"/>
      <c r="AG315" s="97" t="s">
        <v>133</v>
      </c>
      <c r="AH315" s="27"/>
      <c r="AI315" s="128" t="s">
        <v>156</v>
      </c>
      <c r="AJ315" s="97" t="s">
        <v>133</v>
      </c>
      <c r="AK315" s="27"/>
      <c r="AL315" s="27"/>
      <c r="AM315" s="102"/>
      <c r="AN315" s="102"/>
      <c r="AO315" s="102"/>
      <c r="AP315" s="102"/>
      <c r="AQ315" s="7">
        <f>COUNTA(E315:AP315)</f>
        <v>10</v>
      </c>
      <c r="AR315" s="3">
        <f>34*3</f>
        <v>102</v>
      </c>
      <c r="AS315" s="8">
        <f t="shared" ref="AS315:AS378" si="93">AQ315/AR315</f>
        <v>9.8039215686274508E-2</v>
      </c>
    </row>
    <row r="316" spans="1:45" ht="12.75" customHeight="1">
      <c r="A316" s="131"/>
      <c r="B316" s="133"/>
      <c r="C316" s="129" t="s">
        <v>111</v>
      </c>
      <c r="D316" s="52"/>
      <c r="E316" s="27"/>
      <c r="F316" s="97" t="s">
        <v>133</v>
      </c>
      <c r="G316" s="27"/>
      <c r="H316" s="27"/>
      <c r="I316" s="104" t="s">
        <v>135</v>
      </c>
      <c r="J316" s="27"/>
      <c r="K316" s="104" t="s">
        <v>136</v>
      </c>
      <c r="L316" s="27"/>
      <c r="M316" s="27"/>
      <c r="N316" s="27"/>
      <c r="O316" s="27"/>
      <c r="P316" s="104" t="s">
        <v>136</v>
      </c>
      <c r="Q316" s="27"/>
      <c r="R316" s="27"/>
      <c r="S316" s="27"/>
      <c r="T316" s="27"/>
      <c r="U316" s="97" t="s">
        <v>133</v>
      </c>
      <c r="V316" s="27"/>
      <c r="W316" s="104" t="s">
        <v>135</v>
      </c>
      <c r="X316" s="27"/>
      <c r="Y316" s="27"/>
      <c r="Z316" s="27"/>
      <c r="AA316" s="27"/>
      <c r="AB316" s="104" t="s">
        <v>135</v>
      </c>
      <c r="AC316" s="27"/>
      <c r="AD316" s="27"/>
      <c r="AE316" s="27"/>
      <c r="AF316" s="27"/>
      <c r="AG316" s="97" t="s">
        <v>133</v>
      </c>
      <c r="AH316" s="27"/>
      <c r="AI316" s="128" t="s">
        <v>156</v>
      </c>
      <c r="AJ316" s="97" t="s">
        <v>133</v>
      </c>
      <c r="AK316" s="27"/>
      <c r="AL316" s="27"/>
      <c r="AM316" s="102"/>
      <c r="AN316" s="102"/>
      <c r="AO316" s="102"/>
      <c r="AP316" s="102"/>
      <c r="AQ316" s="7">
        <f>COUNTA(E316:AP316)</f>
        <v>10</v>
      </c>
      <c r="AR316" s="3">
        <f>34*3</f>
        <v>102</v>
      </c>
      <c r="AS316" s="8">
        <f t="shared" si="93"/>
        <v>9.8039215686274508E-2</v>
      </c>
    </row>
    <row r="317" spans="1:45" ht="26.4">
      <c r="A317" s="131"/>
      <c r="B317" s="133"/>
      <c r="C317" s="129" t="s">
        <v>112</v>
      </c>
      <c r="D317" s="52"/>
      <c r="E317" s="27"/>
      <c r="F317" s="97" t="s">
        <v>133</v>
      </c>
      <c r="G317" s="27"/>
      <c r="H317" s="27"/>
      <c r="I317" s="104" t="s">
        <v>135</v>
      </c>
      <c r="J317" s="27"/>
      <c r="K317" s="104" t="s">
        <v>136</v>
      </c>
      <c r="L317" s="27"/>
      <c r="M317" s="27"/>
      <c r="N317" s="27"/>
      <c r="O317" s="27"/>
      <c r="P317" s="104" t="s">
        <v>136</v>
      </c>
      <c r="Q317" s="27"/>
      <c r="R317" s="27"/>
      <c r="S317" s="27"/>
      <c r="T317" s="27"/>
      <c r="U317" s="97" t="s">
        <v>133</v>
      </c>
      <c r="V317" s="27"/>
      <c r="W317" s="104" t="s">
        <v>135</v>
      </c>
      <c r="X317" s="27"/>
      <c r="Y317" s="27"/>
      <c r="Z317" s="27"/>
      <c r="AA317" s="27"/>
      <c r="AB317" s="104" t="s">
        <v>135</v>
      </c>
      <c r="AC317" s="27"/>
      <c r="AD317" s="27"/>
      <c r="AE317" s="27"/>
      <c r="AF317" s="27"/>
      <c r="AG317" s="97" t="s">
        <v>133</v>
      </c>
      <c r="AH317" s="27"/>
      <c r="AI317" s="128" t="s">
        <v>156</v>
      </c>
      <c r="AJ317" s="97" t="s">
        <v>133</v>
      </c>
      <c r="AK317" s="27"/>
      <c r="AL317" s="27"/>
      <c r="AM317" s="102"/>
      <c r="AN317" s="102"/>
      <c r="AO317" s="102"/>
      <c r="AP317" s="102"/>
      <c r="AQ317" s="7">
        <f t="shared" ref="AQ317:AQ378" si="94">COUNTA(E317:AP317)</f>
        <v>10</v>
      </c>
      <c r="AR317" s="3">
        <f t="shared" ref="AR317:AR318" si="95">34*3</f>
        <v>102</v>
      </c>
      <c r="AS317" s="8">
        <f t="shared" si="93"/>
        <v>9.8039215686274508E-2</v>
      </c>
    </row>
    <row r="318" spans="1:45" ht="12.75" customHeight="1">
      <c r="A318" s="131"/>
      <c r="B318" s="134"/>
      <c r="C318" s="129" t="s">
        <v>157</v>
      </c>
      <c r="D318" s="52"/>
      <c r="E318" s="27"/>
      <c r="F318" s="97" t="s">
        <v>133</v>
      </c>
      <c r="G318" s="27"/>
      <c r="H318" s="27"/>
      <c r="I318" s="104" t="s">
        <v>135</v>
      </c>
      <c r="J318" s="27"/>
      <c r="K318" s="104" t="s">
        <v>136</v>
      </c>
      <c r="L318" s="27"/>
      <c r="M318" s="27"/>
      <c r="N318" s="27"/>
      <c r="O318" s="27"/>
      <c r="P318" s="104" t="s">
        <v>136</v>
      </c>
      <c r="Q318" s="27"/>
      <c r="R318" s="27"/>
      <c r="S318" s="27"/>
      <c r="T318" s="27"/>
      <c r="U318" s="97" t="s">
        <v>133</v>
      </c>
      <c r="V318" s="27"/>
      <c r="W318" s="104" t="s">
        <v>135</v>
      </c>
      <c r="X318" s="27"/>
      <c r="Y318" s="27"/>
      <c r="Z318" s="27"/>
      <c r="AA318" s="27"/>
      <c r="AB318" s="104" t="s">
        <v>135</v>
      </c>
      <c r="AC318" s="27"/>
      <c r="AD318" s="27"/>
      <c r="AE318" s="27"/>
      <c r="AF318" s="27"/>
      <c r="AG318" s="97" t="s">
        <v>133</v>
      </c>
      <c r="AH318" s="27"/>
      <c r="AI318" s="128" t="s">
        <v>156</v>
      </c>
      <c r="AJ318" s="97" t="s">
        <v>133</v>
      </c>
      <c r="AK318" s="27"/>
      <c r="AL318" s="27"/>
      <c r="AM318" s="102"/>
      <c r="AN318" s="102"/>
      <c r="AO318" s="102"/>
      <c r="AP318" s="102"/>
      <c r="AQ318" s="7">
        <f t="shared" si="94"/>
        <v>10</v>
      </c>
      <c r="AR318" s="3">
        <f t="shared" si="95"/>
        <v>102</v>
      </c>
      <c r="AS318" s="8">
        <f t="shared" si="93"/>
        <v>9.8039215686274508E-2</v>
      </c>
    </row>
    <row r="319" spans="1:45" ht="12.75" customHeight="1">
      <c r="A319" s="131"/>
      <c r="B319" s="132" t="s">
        <v>27</v>
      </c>
      <c r="C319" s="51" t="s">
        <v>110</v>
      </c>
      <c r="D319" s="52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97" t="s">
        <v>133</v>
      </c>
      <c r="W319" s="27"/>
      <c r="X319" s="27"/>
      <c r="Y319" s="27"/>
      <c r="Z319" s="27"/>
      <c r="AA319" s="27"/>
      <c r="AB319" s="27"/>
      <c r="AC319" s="27"/>
      <c r="AD319" s="27"/>
      <c r="AE319" s="27"/>
      <c r="AF319" s="97" t="s">
        <v>133</v>
      </c>
      <c r="AG319" s="27"/>
      <c r="AH319" s="27"/>
      <c r="AI319" s="27"/>
      <c r="AJ319" s="27"/>
      <c r="AK319" s="27"/>
      <c r="AL319" s="27"/>
      <c r="AM319" s="102"/>
      <c r="AN319" s="102"/>
      <c r="AO319" s="102"/>
      <c r="AP319" s="102"/>
      <c r="AQ319" s="7">
        <f t="shared" si="94"/>
        <v>2</v>
      </c>
      <c r="AR319" s="3">
        <f>34*2</f>
        <v>68</v>
      </c>
      <c r="AS319" s="8">
        <f t="shared" si="93"/>
        <v>2.9411764705882353E-2</v>
      </c>
    </row>
    <row r="320" spans="1:45" ht="12.75" customHeight="1">
      <c r="A320" s="131"/>
      <c r="B320" s="133"/>
      <c r="C320" s="51" t="s">
        <v>111</v>
      </c>
      <c r="D320" s="50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97" t="s">
        <v>133</v>
      </c>
      <c r="W320" s="27"/>
      <c r="X320" s="27"/>
      <c r="Y320" s="27"/>
      <c r="Z320" s="27"/>
      <c r="AA320" s="27"/>
      <c r="AB320" s="27"/>
      <c r="AC320" s="27"/>
      <c r="AD320" s="27"/>
      <c r="AE320" s="27"/>
      <c r="AF320" s="97" t="s">
        <v>133</v>
      </c>
      <c r="AG320" s="27"/>
      <c r="AH320" s="27"/>
      <c r="AI320" s="27"/>
      <c r="AJ320" s="27"/>
      <c r="AK320" s="27"/>
      <c r="AL320" s="27"/>
      <c r="AM320" s="102"/>
      <c r="AN320" s="102"/>
      <c r="AO320" s="102"/>
      <c r="AP320" s="102"/>
      <c r="AQ320" s="7">
        <f t="shared" si="94"/>
        <v>2</v>
      </c>
      <c r="AR320" s="3">
        <f t="shared" ref="AR320:AR322" si="96">34*2</f>
        <v>68</v>
      </c>
      <c r="AS320" s="8">
        <f t="shared" si="93"/>
        <v>2.9411764705882353E-2</v>
      </c>
    </row>
    <row r="321" spans="1:45" ht="12.75" customHeight="1">
      <c r="A321" s="131"/>
      <c r="B321" s="133"/>
      <c r="C321" s="129" t="s">
        <v>112</v>
      </c>
      <c r="D321" s="5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97" t="s">
        <v>133</v>
      </c>
      <c r="W321" s="27"/>
      <c r="X321" s="27"/>
      <c r="Y321" s="27"/>
      <c r="Z321" s="27"/>
      <c r="AA321" s="27"/>
      <c r="AB321" s="27"/>
      <c r="AC321" s="27"/>
      <c r="AD321" s="27"/>
      <c r="AE321" s="27"/>
      <c r="AF321" s="97" t="s">
        <v>133</v>
      </c>
      <c r="AG321" s="27"/>
      <c r="AH321" s="27"/>
      <c r="AI321" s="27"/>
      <c r="AJ321" s="27"/>
      <c r="AK321" s="27"/>
      <c r="AL321" s="27"/>
      <c r="AM321" s="102"/>
      <c r="AN321" s="102"/>
      <c r="AO321" s="102"/>
      <c r="AP321" s="102"/>
      <c r="AQ321" s="7">
        <f t="shared" si="94"/>
        <v>2</v>
      </c>
      <c r="AR321" s="3">
        <f t="shared" si="96"/>
        <v>68</v>
      </c>
      <c r="AS321" s="8">
        <f t="shared" si="93"/>
        <v>2.9411764705882353E-2</v>
      </c>
    </row>
    <row r="322" spans="1:45">
      <c r="A322" s="131"/>
      <c r="B322" s="134"/>
      <c r="C322" s="129" t="s">
        <v>157</v>
      </c>
      <c r="D322" s="52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97" t="s">
        <v>133</v>
      </c>
      <c r="W322" s="27"/>
      <c r="X322" s="27"/>
      <c r="Y322" s="27"/>
      <c r="Z322" s="27"/>
      <c r="AA322" s="27"/>
      <c r="AB322" s="27"/>
      <c r="AC322" s="27"/>
      <c r="AD322" s="27"/>
      <c r="AE322" s="27"/>
      <c r="AF322" s="97" t="s">
        <v>133</v>
      </c>
      <c r="AG322" s="27"/>
      <c r="AH322" s="27"/>
      <c r="AI322" s="27"/>
      <c r="AJ322" s="27"/>
      <c r="AK322" s="27"/>
      <c r="AL322" s="27"/>
      <c r="AM322" s="102"/>
      <c r="AN322" s="102"/>
      <c r="AO322" s="102"/>
      <c r="AP322" s="102"/>
      <c r="AQ322" s="7">
        <f t="shared" si="94"/>
        <v>2</v>
      </c>
      <c r="AR322" s="3">
        <f t="shared" si="96"/>
        <v>68</v>
      </c>
      <c r="AS322" s="8">
        <f t="shared" si="93"/>
        <v>2.9411764705882353E-2</v>
      </c>
    </row>
    <row r="323" spans="1:45">
      <c r="A323" s="131"/>
      <c r="B323" s="132" t="s">
        <v>12</v>
      </c>
      <c r="C323" s="51" t="s">
        <v>110</v>
      </c>
      <c r="D323" s="50"/>
      <c r="E323" s="27"/>
      <c r="F323" s="27"/>
      <c r="G323" s="97" t="s">
        <v>140</v>
      </c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97" t="s">
        <v>140</v>
      </c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97" t="s">
        <v>140</v>
      </c>
      <c r="AJ323" s="27"/>
      <c r="AK323" s="27"/>
      <c r="AL323" s="27"/>
      <c r="AM323" s="102"/>
      <c r="AN323" s="102"/>
      <c r="AO323" s="102"/>
      <c r="AP323" s="102"/>
      <c r="AQ323" s="7">
        <f t="shared" si="94"/>
        <v>3</v>
      </c>
      <c r="AR323" s="3">
        <f t="shared" ref="AR323:AR330" si="97">34*3</f>
        <v>102</v>
      </c>
      <c r="AS323" s="8">
        <f t="shared" si="93"/>
        <v>2.9411764705882353E-2</v>
      </c>
    </row>
    <row r="324" spans="1:45">
      <c r="A324" s="131"/>
      <c r="B324" s="133"/>
      <c r="C324" s="51" t="s">
        <v>111</v>
      </c>
      <c r="D324" s="52"/>
      <c r="E324" s="27"/>
      <c r="F324" s="27"/>
      <c r="G324" s="97" t="s">
        <v>140</v>
      </c>
      <c r="H324" s="27"/>
      <c r="I324" s="44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97" t="s">
        <v>140</v>
      </c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97" t="s">
        <v>140</v>
      </c>
      <c r="AJ324" s="27"/>
      <c r="AK324" s="27"/>
      <c r="AL324" s="27"/>
      <c r="AM324" s="102"/>
      <c r="AN324" s="102"/>
      <c r="AO324" s="102"/>
      <c r="AP324" s="102"/>
      <c r="AQ324" s="7">
        <f t="shared" si="94"/>
        <v>3</v>
      </c>
      <c r="AR324" s="3">
        <f t="shared" si="97"/>
        <v>102</v>
      </c>
      <c r="AS324" s="8">
        <f t="shared" si="93"/>
        <v>2.9411764705882353E-2</v>
      </c>
    </row>
    <row r="325" spans="1:45">
      <c r="A325" s="131"/>
      <c r="B325" s="133"/>
      <c r="C325" s="129" t="s">
        <v>112</v>
      </c>
      <c r="D325" s="52"/>
      <c r="E325" s="27"/>
      <c r="F325" s="27"/>
      <c r="G325" s="97" t="s">
        <v>140</v>
      </c>
      <c r="H325" s="27"/>
      <c r="I325" s="44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97" t="s">
        <v>140</v>
      </c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97" t="s">
        <v>140</v>
      </c>
      <c r="AJ325" s="27"/>
      <c r="AK325" s="27"/>
      <c r="AL325" s="27"/>
      <c r="AM325" s="102"/>
      <c r="AN325" s="102"/>
      <c r="AO325" s="102"/>
      <c r="AP325" s="102"/>
      <c r="AQ325" s="7">
        <f t="shared" si="94"/>
        <v>3</v>
      </c>
      <c r="AR325" s="3">
        <f t="shared" si="97"/>
        <v>102</v>
      </c>
      <c r="AS325" s="8">
        <f t="shared" si="93"/>
        <v>2.9411764705882353E-2</v>
      </c>
    </row>
    <row r="326" spans="1:45" ht="12.75" customHeight="1">
      <c r="A326" s="131"/>
      <c r="B326" s="134"/>
      <c r="C326" s="129" t="s">
        <v>157</v>
      </c>
      <c r="D326" s="52"/>
      <c r="E326" s="27"/>
      <c r="F326" s="27"/>
      <c r="G326" s="97" t="s">
        <v>140</v>
      </c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97" t="s">
        <v>140</v>
      </c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97" t="s">
        <v>140</v>
      </c>
      <c r="AJ326" s="27"/>
      <c r="AK326" s="27"/>
      <c r="AL326" s="27"/>
      <c r="AM326" s="102"/>
      <c r="AN326" s="102"/>
      <c r="AO326" s="102"/>
      <c r="AP326" s="102"/>
      <c r="AQ326" s="7">
        <f t="shared" si="94"/>
        <v>3</v>
      </c>
      <c r="AR326" s="3">
        <f t="shared" si="97"/>
        <v>102</v>
      </c>
      <c r="AS326" s="8">
        <f t="shared" si="93"/>
        <v>2.9411764705882353E-2</v>
      </c>
    </row>
    <row r="327" spans="1:45" ht="12.75" customHeight="1">
      <c r="A327" s="131"/>
      <c r="B327" s="132" t="s">
        <v>100</v>
      </c>
      <c r="C327" s="51" t="s">
        <v>110</v>
      </c>
      <c r="D327" s="80"/>
      <c r="E327" s="27"/>
      <c r="F327" s="27"/>
      <c r="G327" s="27"/>
      <c r="H327" s="42"/>
      <c r="I327" s="42"/>
      <c r="J327" s="27"/>
      <c r="K327" s="27"/>
      <c r="L327" s="27"/>
      <c r="M327" s="97" t="s">
        <v>133</v>
      </c>
      <c r="N327" s="27"/>
      <c r="O327" s="27"/>
      <c r="P327" s="27"/>
      <c r="Q327" s="27"/>
      <c r="R327" s="97" t="s">
        <v>133</v>
      </c>
      <c r="S327" s="27"/>
      <c r="T327" s="27"/>
      <c r="U327" s="27"/>
      <c r="V327" s="27"/>
      <c r="W327" s="97" t="s">
        <v>133</v>
      </c>
      <c r="X327" s="27"/>
      <c r="Y327" s="27"/>
      <c r="Z327" s="27"/>
      <c r="AA327" s="27"/>
      <c r="AB327" s="27"/>
      <c r="AC327" s="27"/>
      <c r="AD327" s="27"/>
      <c r="AE327" s="97" t="s">
        <v>133</v>
      </c>
      <c r="AF327" s="27"/>
      <c r="AG327" s="27"/>
      <c r="AH327" s="128" t="s">
        <v>156</v>
      </c>
      <c r="AI327" s="27"/>
      <c r="AJ327" s="97" t="s">
        <v>133</v>
      </c>
      <c r="AK327" s="27"/>
      <c r="AL327" s="27"/>
      <c r="AM327" s="102"/>
      <c r="AN327" s="102"/>
      <c r="AO327" s="102"/>
      <c r="AP327" s="102"/>
      <c r="AQ327" s="7">
        <f t="shared" si="94"/>
        <v>6</v>
      </c>
      <c r="AR327" s="3">
        <f t="shared" si="97"/>
        <v>102</v>
      </c>
      <c r="AS327" s="8">
        <f t="shared" si="93"/>
        <v>5.8823529411764705E-2</v>
      </c>
    </row>
    <row r="328" spans="1:45" ht="12.75" customHeight="1">
      <c r="A328" s="131"/>
      <c r="B328" s="133"/>
      <c r="C328" s="129" t="s">
        <v>111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97" t="s">
        <v>133</v>
      </c>
      <c r="N328" s="27"/>
      <c r="O328" s="27"/>
      <c r="P328" s="27"/>
      <c r="Q328" s="27"/>
      <c r="R328" s="97" t="s">
        <v>133</v>
      </c>
      <c r="S328" s="27"/>
      <c r="T328" s="27"/>
      <c r="U328" s="27"/>
      <c r="V328" s="27"/>
      <c r="W328" s="97" t="s">
        <v>133</v>
      </c>
      <c r="X328" s="27"/>
      <c r="Y328" s="27"/>
      <c r="Z328" s="27"/>
      <c r="AA328" s="27"/>
      <c r="AB328" s="27"/>
      <c r="AC328" s="27"/>
      <c r="AD328" s="27"/>
      <c r="AE328" s="97" t="s">
        <v>133</v>
      </c>
      <c r="AF328" s="27"/>
      <c r="AG328" s="27"/>
      <c r="AH328" s="128" t="s">
        <v>156</v>
      </c>
      <c r="AI328" s="43"/>
      <c r="AJ328" s="97" t="s">
        <v>133</v>
      </c>
      <c r="AK328" s="27"/>
      <c r="AL328" s="27"/>
      <c r="AM328" s="102"/>
      <c r="AN328" s="102"/>
      <c r="AO328" s="102"/>
      <c r="AP328" s="102"/>
      <c r="AQ328" s="7">
        <f t="shared" si="94"/>
        <v>6</v>
      </c>
      <c r="AR328" s="3">
        <f t="shared" si="97"/>
        <v>102</v>
      </c>
      <c r="AS328" s="8">
        <f t="shared" si="93"/>
        <v>5.8823529411764705E-2</v>
      </c>
    </row>
    <row r="329" spans="1:45" ht="12.75" customHeight="1">
      <c r="A329" s="131"/>
      <c r="B329" s="133"/>
      <c r="C329" s="129" t="s">
        <v>112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97" t="s">
        <v>133</v>
      </c>
      <c r="N329" s="27"/>
      <c r="O329" s="27"/>
      <c r="P329" s="27"/>
      <c r="Q329" s="27"/>
      <c r="R329" s="97" t="s">
        <v>133</v>
      </c>
      <c r="S329" s="27"/>
      <c r="T329" s="27"/>
      <c r="U329" s="27"/>
      <c r="V329" s="27"/>
      <c r="W329" s="97" t="s">
        <v>133</v>
      </c>
      <c r="X329" s="27"/>
      <c r="Y329" s="27"/>
      <c r="Z329" s="27"/>
      <c r="AA329" s="27"/>
      <c r="AB329" s="27"/>
      <c r="AC329" s="27"/>
      <c r="AD329" s="27"/>
      <c r="AE329" s="97" t="s">
        <v>133</v>
      </c>
      <c r="AF329" s="27"/>
      <c r="AG329" s="27"/>
      <c r="AH329" s="128" t="s">
        <v>156</v>
      </c>
      <c r="AI329" s="43"/>
      <c r="AJ329" s="97" t="s">
        <v>133</v>
      </c>
      <c r="AK329" s="27"/>
      <c r="AL329" s="27"/>
      <c r="AM329" s="102"/>
      <c r="AN329" s="102"/>
      <c r="AO329" s="102"/>
      <c r="AP329" s="102"/>
      <c r="AQ329" s="7">
        <f t="shared" si="94"/>
        <v>6</v>
      </c>
      <c r="AR329" s="3">
        <f t="shared" si="97"/>
        <v>102</v>
      </c>
      <c r="AS329" s="8">
        <f t="shared" si="93"/>
        <v>5.8823529411764705E-2</v>
      </c>
    </row>
    <row r="330" spans="1:45" ht="26.4">
      <c r="A330" s="131"/>
      <c r="B330" s="134"/>
      <c r="C330" s="129" t="s">
        <v>157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97" t="s">
        <v>133</v>
      </c>
      <c r="N330" s="27"/>
      <c r="O330" s="27"/>
      <c r="P330" s="27"/>
      <c r="Q330" s="27"/>
      <c r="R330" s="97" t="s">
        <v>133</v>
      </c>
      <c r="S330" s="27"/>
      <c r="T330" s="27"/>
      <c r="U330" s="27"/>
      <c r="V330" s="27"/>
      <c r="W330" s="97" t="s">
        <v>133</v>
      </c>
      <c r="X330" s="27"/>
      <c r="Y330" s="27"/>
      <c r="Z330" s="27"/>
      <c r="AA330" s="27"/>
      <c r="AB330" s="27"/>
      <c r="AC330" s="27"/>
      <c r="AD330" s="27"/>
      <c r="AE330" s="97" t="s">
        <v>133</v>
      </c>
      <c r="AF330" s="27"/>
      <c r="AG330" s="27"/>
      <c r="AH330" s="128" t="s">
        <v>156</v>
      </c>
      <c r="AI330" s="43"/>
      <c r="AJ330" s="97" t="s">
        <v>133</v>
      </c>
      <c r="AK330" s="27"/>
      <c r="AL330" s="27"/>
      <c r="AM330" s="102"/>
      <c r="AN330" s="102"/>
      <c r="AO330" s="102"/>
      <c r="AP330" s="102"/>
      <c r="AQ330" s="7">
        <f t="shared" si="94"/>
        <v>6</v>
      </c>
      <c r="AR330" s="3">
        <f t="shared" si="97"/>
        <v>102</v>
      </c>
      <c r="AS330" s="8">
        <f t="shared" si="93"/>
        <v>5.8823529411764705E-2</v>
      </c>
    </row>
    <row r="331" spans="1:45" ht="12.75" customHeight="1">
      <c r="A331" s="131"/>
      <c r="B331" s="132" t="s">
        <v>101</v>
      </c>
      <c r="C331" s="51" t="s">
        <v>110</v>
      </c>
      <c r="D331" s="52"/>
      <c r="E331" s="27"/>
      <c r="F331" s="27"/>
      <c r="G331" s="27"/>
      <c r="H331" s="27"/>
      <c r="I331" s="27"/>
      <c r="J331" s="97" t="s">
        <v>133</v>
      </c>
      <c r="K331" s="27"/>
      <c r="L331" s="27"/>
      <c r="M331" s="27"/>
      <c r="N331" s="27"/>
      <c r="O331" s="27"/>
      <c r="P331" s="27"/>
      <c r="Q331" s="97" t="s">
        <v>133</v>
      </c>
      <c r="R331" s="27"/>
      <c r="S331" s="27"/>
      <c r="T331" s="27"/>
      <c r="U331" s="27"/>
      <c r="V331" s="27"/>
      <c r="W331" s="27"/>
      <c r="X331" s="97" t="s">
        <v>133</v>
      </c>
      <c r="Y331" s="27"/>
      <c r="Z331" s="27"/>
      <c r="AA331" s="27"/>
      <c r="AB331" s="27"/>
      <c r="AC331" s="97" t="s">
        <v>133</v>
      </c>
      <c r="AD331" s="27"/>
      <c r="AE331" s="27"/>
      <c r="AF331" s="27"/>
      <c r="AG331" s="27"/>
      <c r="AH331" s="128" t="s">
        <v>156</v>
      </c>
      <c r="AI331" s="43"/>
      <c r="AJ331" s="97" t="s">
        <v>133</v>
      </c>
      <c r="AK331" s="27"/>
      <c r="AL331" s="97" t="s">
        <v>133</v>
      </c>
      <c r="AM331" s="102"/>
      <c r="AN331" s="102"/>
      <c r="AO331" s="102"/>
      <c r="AP331" s="102"/>
      <c r="AQ331" s="7">
        <f t="shared" si="94"/>
        <v>7</v>
      </c>
      <c r="AR331" s="3">
        <f t="shared" ref="AR331:AR334" si="98">34*2</f>
        <v>68</v>
      </c>
      <c r="AS331" s="8">
        <f t="shared" si="93"/>
        <v>0.10294117647058823</v>
      </c>
    </row>
    <row r="332" spans="1:45" ht="12.75" customHeight="1">
      <c r="A332" s="131"/>
      <c r="B332" s="133"/>
      <c r="C332" s="51" t="s">
        <v>111</v>
      </c>
      <c r="D332" s="52"/>
      <c r="E332" s="27"/>
      <c r="F332" s="27"/>
      <c r="G332" s="27"/>
      <c r="H332" s="27"/>
      <c r="I332" s="27"/>
      <c r="J332" s="97" t="s">
        <v>133</v>
      </c>
      <c r="K332" s="27"/>
      <c r="L332" s="27"/>
      <c r="M332" s="27"/>
      <c r="N332" s="27"/>
      <c r="O332" s="27"/>
      <c r="P332" s="27"/>
      <c r="Q332" s="97" t="s">
        <v>133</v>
      </c>
      <c r="R332" s="27"/>
      <c r="S332" s="27"/>
      <c r="T332" s="27"/>
      <c r="U332" s="27"/>
      <c r="V332" s="27"/>
      <c r="W332" s="27"/>
      <c r="X332" s="97" t="s">
        <v>133</v>
      </c>
      <c r="Y332" s="27"/>
      <c r="Z332" s="27"/>
      <c r="AA332" s="27"/>
      <c r="AB332" s="27"/>
      <c r="AC332" s="97" t="s">
        <v>133</v>
      </c>
      <c r="AD332" s="27"/>
      <c r="AE332" s="27"/>
      <c r="AF332" s="27"/>
      <c r="AG332" s="27"/>
      <c r="AH332" s="128" t="s">
        <v>156</v>
      </c>
      <c r="AI332" s="43"/>
      <c r="AJ332" s="97" t="s">
        <v>133</v>
      </c>
      <c r="AK332" s="27"/>
      <c r="AL332" s="97" t="s">
        <v>133</v>
      </c>
      <c r="AM332" s="102"/>
      <c r="AN332" s="102"/>
      <c r="AO332" s="102"/>
      <c r="AP332" s="102"/>
      <c r="AQ332" s="7">
        <f t="shared" si="94"/>
        <v>7</v>
      </c>
      <c r="AR332" s="3">
        <f t="shared" si="98"/>
        <v>68</v>
      </c>
      <c r="AS332" s="8">
        <f t="shared" si="93"/>
        <v>0.10294117647058823</v>
      </c>
    </row>
    <row r="333" spans="1:45" ht="12.75" customHeight="1">
      <c r="A333" s="131"/>
      <c r="B333" s="133"/>
      <c r="C333" s="129" t="s">
        <v>112</v>
      </c>
      <c r="D333" s="52"/>
      <c r="E333" s="27"/>
      <c r="F333" s="27"/>
      <c r="G333" s="27"/>
      <c r="H333" s="27"/>
      <c r="I333" s="27"/>
      <c r="J333" s="97" t="s">
        <v>133</v>
      </c>
      <c r="K333" s="27"/>
      <c r="L333" s="27"/>
      <c r="M333" s="27"/>
      <c r="N333" s="27"/>
      <c r="O333" s="27"/>
      <c r="P333" s="27"/>
      <c r="Q333" s="97" t="s">
        <v>133</v>
      </c>
      <c r="R333" s="27"/>
      <c r="S333" s="27"/>
      <c r="T333" s="27"/>
      <c r="U333" s="27"/>
      <c r="V333" s="27"/>
      <c r="W333" s="27"/>
      <c r="X333" s="97" t="s">
        <v>133</v>
      </c>
      <c r="Y333" s="27"/>
      <c r="Z333" s="27"/>
      <c r="AA333" s="27"/>
      <c r="AB333" s="27"/>
      <c r="AC333" s="97" t="s">
        <v>133</v>
      </c>
      <c r="AD333" s="27"/>
      <c r="AE333" s="27"/>
      <c r="AF333" s="27"/>
      <c r="AG333" s="27"/>
      <c r="AH333" s="128" t="s">
        <v>156</v>
      </c>
      <c r="AI333" s="43"/>
      <c r="AJ333" s="97" t="s">
        <v>133</v>
      </c>
      <c r="AK333" s="27"/>
      <c r="AL333" s="97" t="s">
        <v>133</v>
      </c>
      <c r="AM333" s="102"/>
      <c r="AN333" s="102"/>
      <c r="AO333" s="102"/>
      <c r="AP333" s="102"/>
      <c r="AQ333" s="7">
        <v>6</v>
      </c>
      <c r="AR333" s="3">
        <f t="shared" si="98"/>
        <v>68</v>
      </c>
      <c r="AS333" s="8">
        <f t="shared" si="93"/>
        <v>8.8235294117647065E-2</v>
      </c>
    </row>
    <row r="334" spans="1:45" ht="12.75" customHeight="1">
      <c r="A334" s="131"/>
      <c r="B334" s="134"/>
      <c r="C334" s="129" t="s">
        <v>157</v>
      </c>
      <c r="D334" s="50"/>
      <c r="E334" s="27"/>
      <c r="F334" s="27"/>
      <c r="G334" s="27"/>
      <c r="H334" s="27"/>
      <c r="I334" s="27"/>
      <c r="J334" s="97" t="s">
        <v>133</v>
      </c>
      <c r="K334" s="27"/>
      <c r="L334" s="27"/>
      <c r="M334" s="27"/>
      <c r="N334" s="27"/>
      <c r="O334" s="27"/>
      <c r="P334" s="27"/>
      <c r="Q334" s="97" t="s">
        <v>133</v>
      </c>
      <c r="R334" s="27"/>
      <c r="S334" s="27"/>
      <c r="T334" s="27"/>
      <c r="U334" s="27"/>
      <c r="V334" s="27"/>
      <c r="W334" s="27"/>
      <c r="X334" s="97" t="s">
        <v>133</v>
      </c>
      <c r="Y334" s="27"/>
      <c r="Z334" s="27"/>
      <c r="AA334" s="27"/>
      <c r="AB334" s="27"/>
      <c r="AC334" s="97" t="s">
        <v>133</v>
      </c>
      <c r="AD334" s="27"/>
      <c r="AE334" s="27"/>
      <c r="AF334" s="27"/>
      <c r="AG334" s="27"/>
      <c r="AH334" s="128" t="s">
        <v>156</v>
      </c>
      <c r="AI334" s="43"/>
      <c r="AJ334" s="97" t="s">
        <v>133</v>
      </c>
      <c r="AK334" s="27"/>
      <c r="AL334" s="97" t="s">
        <v>133</v>
      </c>
      <c r="AM334" s="102"/>
      <c r="AN334" s="102"/>
      <c r="AO334" s="102"/>
      <c r="AP334" s="102"/>
      <c r="AQ334" s="7">
        <f t="shared" si="94"/>
        <v>7</v>
      </c>
      <c r="AR334" s="3">
        <f t="shared" si="98"/>
        <v>68</v>
      </c>
      <c r="AS334" s="8">
        <f t="shared" si="93"/>
        <v>0.10294117647058823</v>
      </c>
    </row>
    <row r="335" spans="1:45" ht="26.4">
      <c r="A335" s="131"/>
      <c r="B335" s="132" t="s">
        <v>102</v>
      </c>
      <c r="C335" s="51" t="s">
        <v>110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97" t="s">
        <v>133</v>
      </c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128" t="s">
        <v>156</v>
      </c>
      <c r="AI335" s="43"/>
      <c r="AJ335" s="43"/>
      <c r="AK335" s="27"/>
      <c r="AL335" s="97" t="s">
        <v>133</v>
      </c>
      <c r="AM335" s="102"/>
      <c r="AN335" s="102"/>
      <c r="AO335" s="102"/>
      <c r="AP335" s="102"/>
      <c r="AQ335" s="7">
        <f t="shared" si="94"/>
        <v>3</v>
      </c>
      <c r="AR335" s="3">
        <f>34*1</f>
        <v>34</v>
      </c>
      <c r="AS335" s="8">
        <f t="shared" si="93"/>
        <v>8.8235294117647065E-2</v>
      </c>
    </row>
    <row r="336" spans="1:45" ht="26.4">
      <c r="A336" s="131"/>
      <c r="B336" s="133"/>
      <c r="C336" s="51" t="s">
        <v>111</v>
      </c>
      <c r="D336" s="50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97" t="s">
        <v>133</v>
      </c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128" t="s">
        <v>156</v>
      </c>
      <c r="AI336" s="43"/>
      <c r="AJ336" s="43"/>
      <c r="AK336" s="27"/>
      <c r="AL336" s="97" t="s">
        <v>133</v>
      </c>
      <c r="AM336" s="102"/>
      <c r="AN336" s="102"/>
      <c r="AO336" s="102"/>
      <c r="AP336" s="102"/>
      <c r="AQ336" s="7">
        <f t="shared" si="94"/>
        <v>3</v>
      </c>
      <c r="AR336" s="3">
        <f t="shared" ref="AR336:AR342" si="99">34*1</f>
        <v>34</v>
      </c>
      <c r="AS336" s="8">
        <f t="shared" si="93"/>
        <v>8.8235294117647065E-2</v>
      </c>
    </row>
    <row r="337" spans="1:45" ht="26.4">
      <c r="A337" s="131"/>
      <c r="B337" s="133"/>
      <c r="C337" s="129" t="s">
        <v>112</v>
      </c>
      <c r="D337" s="5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97" t="s">
        <v>133</v>
      </c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128" t="s">
        <v>156</v>
      </c>
      <c r="AI337" s="43"/>
      <c r="AJ337" s="43"/>
      <c r="AK337" s="27"/>
      <c r="AL337" s="97" t="s">
        <v>133</v>
      </c>
      <c r="AM337" s="102"/>
      <c r="AN337" s="102"/>
      <c r="AO337" s="102"/>
      <c r="AP337" s="102"/>
      <c r="AQ337" s="7">
        <v>2</v>
      </c>
      <c r="AR337" s="3">
        <v>34</v>
      </c>
      <c r="AS337" s="8">
        <f t="shared" si="93"/>
        <v>5.8823529411764705E-2</v>
      </c>
    </row>
    <row r="338" spans="1:45" ht="26.4">
      <c r="A338" s="131"/>
      <c r="B338" s="134"/>
      <c r="C338" s="129" t="s">
        <v>157</v>
      </c>
      <c r="D338" s="50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97" t="s">
        <v>133</v>
      </c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128" t="s">
        <v>156</v>
      </c>
      <c r="AI338" s="43"/>
      <c r="AJ338" s="43"/>
      <c r="AK338" s="27"/>
      <c r="AL338" s="97" t="s">
        <v>133</v>
      </c>
      <c r="AM338" s="102"/>
      <c r="AN338" s="102"/>
      <c r="AO338" s="102"/>
      <c r="AP338" s="102"/>
      <c r="AQ338" s="7">
        <f t="shared" si="94"/>
        <v>3</v>
      </c>
      <c r="AR338" s="3">
        <f t="shared" si="99"/>
        <v>34</v>
      </c>
      <c r="AS338" s="8">
        <f t="shared" si="93"/>
        <v>8.8235294117647065E-2</v>
      </c>
    </row>
    <row r="339" spans="1:45" ht="12.75" customHeight="1">
      <c r="A339" s="131"/>
      <c r="B339" s="132" t="s">
        <v>35</v>
      </c>
      <c r="C339" s="51" t="s">
        <v>110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97" t="s">
        <v>133</v>
      </c>
      <c r="Q339" s="27"/>
      <c r="R339" s="27"/>
      <c r="S339" s="27"/>
      <c r="T339" s="42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97" t="s">
        <v>133</v>
      </c>
      <c r="AJ339" s="43"/>
      <c r="AK339" s="27"/>
      <c r="AL339" s="27"/>
      <c r="AM339" s="102"/>
      <c r="AN339" s="102"/>
      <c r="AO339" s="102"/>
      <c r="AP339" s="102"/>
      <c r="AQ339" s="7">
        <f t="shared" si="94"/>
        <v>2</v>
      </c>
      <c r="AR339" s="3">
        <f t="shared" si="99"/>
        <v>34</v>
      </c>
      <c r="AS339" s="8">
        <f t="shared" si="93"/>
        <v>5.8823529411764705E-2</v>
      </c>
    </row>
    <row r="340" spans="1:45" ht="12.75" customHeight="1">
      <c r="A340" s="131"/>
      <c r="B340" s="133"/>
      <c r="C340" s="51" t="s">
        <v>111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97" t="s">
        <v>133</v>
      </c>
      <c r="Q340" s="27"/>
      <c r="R340" s="27"/>
      <c r="S340" s="44"/>
      <c r="T340" s="42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97" t="s">
        <v>133</v>
      </c>
      <c r="AJ340" s="43"/>
      <c r="AK340" s="27"/>
      <c r="AL340" s="27"/>
      <c r="AM340" s="102"/>
      <c r="AN340" s="102"/>
      <c r="AO340" s="102"/>
      <c r="AP340" s="102"/>
      <c r="AQ340" s="7">
        <f t="shared" si="94"/>
        <v>2</v>
      </c>
      <c r="AR340" s="3">
        <f t="shared" si="99"/>
        <v>34</v>
      </c>
      <c r="AS340" s="8">
        <f t="shared" si="93"/>
        <v>5.8823529411764705E-2</v>
      </c>
    </row>
    <row r="341" spans="1:45" ht="12.75" customHeight="1">
      <c r="A341" s="131"/>
      <c r="B341" s="133"/>
      <c r="C341" s="129" t="s">
        <v>112</v>
      </c>
      <c r="D341" s="52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97" t="s">
        <v>133</v>
      </c>
      <c r="Q341" s="27"/>
      <c r="R341" s="27"/>
      <c r="S341" s="44"/>
      <c r="T341" s="42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97" t="s">
        <v>133</v>
      </c>
      <c r="AJ341" s="43"/>
      <c r="AK341" s="27"/>
      <c r="AL341" s="27"/>
      <c r="AM341" s="102"/>
      <c r="AN341" s="102"/>
      <c r="AO341" s="102"/>
      <c r="AP341" s="102"/>
      <c r="AQ341" s="7">
        <f t="shared" si="94"/>
        <v>2</v>
      </c>
      <c r="AR341" s="3">
        <f t="shared" si="99"/>
        <v>34</v>
      </c>
      <c r="AS341" s="8">
        <f t="shared" si="93"/>
        <v>5.8823529411764705E-2</v>
      </c>
    </row>
    <row r="342" spans="1:45" ht="12.75" customHeight="1">
      <c r="A342" s="131"/>
      <c r="B342" s="133"/>
      <c r="C342" s="129" t="s">
        <v>157</v>
      </c>
      <c r="D342" s="50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97" t="s">
        <v>133</v>
      </c>
      <c r="Q342" s="27"/>
      <c r="R342" s="27"/>
      <c r="S342" s="42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97" t="s">
        <v>133</v>
      </c>
      <c r="AJ342" s="43"/>
      <c r="AK342" s="27"/>
      <c r="AL342" s="27"/>
      <c r="AM342" s="102"/>
      <c r="AN342" s="102"/>
      <c r="AO342" s="102"/>
      <c r="AP342" s="102"/>
      <c r="AQ342" s="7">
        <f t="shared" si="94"/>
        <v>2</v>
      </c>
      <c r="AR342" s="3">
        <f t="shared" si="99"/>
        <v>34</v>
      </c>
      <c r="AS342" s="8">
        <f t="shared" si="93"/>
        <v>5.8823529411764705E-2</v>
      </c>
    </row>
    <row r="343" spans="1:45" ht="12.75" customHeight="1">
      <c r="A343" s="131"/>
      <c r="B343" s="132" t="s">
        <v>28</v>
      </c>
      <c r="C343" s="51" t="s">
        <v>110</v>
      </c>
      <c r="D343" s="50"/>
      <c r="E343" s="27"/>
      <c r="F343" s="27"/>
      <c r="G343" s="27"/>
      <c r="H343" s="27"/>
      <c r="I343" s="97" t="s">
        <v>133</v>
      </c>
      <c r="J343" s="27"/>
      <c r="K343" s="27"/>
      <c r="L343" s="97" t="s">
        <v>133</v>
      </c>
      <c r="M343" s="27"/>
      <c r="N343" s="27"/>
      <c r="O343" s="97" t="s">
        <v>133</v>
      </c>
      <c r="P343" s="27"/>
      <c r="Q343" s="27"/>
      <c r="R343" s="27"/>
      <c r="S343" s="42"/>
      <c r="T343" s="27"/>
      <c r="U343" s="27"/>
      <c r="V343" s="97" t="s">
        <v>133</v>
      </c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3"/>
      <c r="AJ343" s="43"/>
      <c r="AK343" s="97" t="s">
        <v>133</v>
      </c>
      <c r="AL343" s="27"/>
      <c r="AM343" s="102"/>
      <c r="AN343" s="102"/>
      <c r="AO343" s="102"/>
      <c r="AP343" s="102"/>
      <c r="AQ343" s="7">
        <f t="shared" si="94"/>
        <v>5</v>
      </c>
      <c r="AR343" s="3">
        <f t="shared" ref="AR343:AR346" si="100">34*3</f>
        <v>102</v>
      </c>
      <c r="AS343" s="8">
        <f t="shared" si="93"/>
        <v>4.9019607843137254E-2</v>
      </c>
    </row>
    <row r="344" spans="1:45" ht="12.75" customHeight="1">
      <c r="A344" s="131"/>
      <c r="B344" s="133"/>
      <c r="C344" s="51" t="s">
        <v>111</v>
      </c>
      <c r="D344" s="50"/>
      <c r="E344" s="27"/>
      <c r="F344" s="27"/>
      <c r="G344" s="27"/>
      <c r="H344" s="27"/>
      <c r="I344" s="97" t="s">
        <v>133</v>
      </c>
      <c r="J344" s="27"/>
      <c r="K344" s="27"/>
      <c r="L344" s="97" t="s">
        <v>133</v>
      </c>
      <c r="M344" s="27"/>
      <c r="N344" s="27"/>
      <c r="O344" s="97" t="s">
        <v>133</v>
      </c>
      <c r="P344" s="27"/>
      <c r="Q344" s="27"/>
      <c r="R344" s="27"/>
      <c r="S344" s="42"/>
      <c r="T344" s="27"/>
      <c r="U344" s="27"/>
      <c r="V344" s="97" t="s">
        <v>133</v>
      </c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43"/>
      <c r="AJ344" s="43"/>
      <c r="AK344" s="97" t="s">
        <v>133</v>
      </c>
      <c r="AL344" s="27"/>
      <c r="AM344" s="102"/>
      <c r="AN344" s="102"/>
      <c r="AO344" s="102"/>
      <c r="AP344" s="102"/>
      <c r="AQ344" s="7">
        <f t="shared" si="94"/>
        <v>5</v>
      </c>
      <c r="AR344" s="3">
        <f t="shared" si="100"/>
        <v>102</v>
      </c>
      <c r="AS344" s="8">
        <f t="shared" si="93"/>
        <v>4.9019607843137254E-2</v>
      </c>
    </row>
    <row r="345" spans="1:45" ht="12.75" customHeight="1">
      <c r="A345" s="131"/>
      <c r="B345" s="133"/>
      <c r="C345" s="129" t="s">
        <v>112</v>
      </c>
      <c r="D345" s="57"/>
      <c r="E345" s="27"/>
      <c r="F345" s="27"/>
      <c r="G345" s="27"/>
      <c r="H345" s="27"/>
      <c r="I345" s="97" t="s">
        <v>133</v>
      </c>
      <c r="J345" s="27"/>
      <c r="K345" s="27"/>
      <c r="L345" s="97" t="s">
        <v>133</v>
      </c>
      <c r="M345" s="27"/>
      <c r="N345" s="27"/>
      <c r="O345" s="97" t="s">
        <v>133</v>
      </c>
      <c r="P345" s="27"/>
      <c r="Q345" s="27"/>
      <c r="R345" s="27"/>
      <c r="S345" s="42"/>
      <c r="T345" s="27"/>
      <c r="U345" s="27"/>
      <c r="V345" s="97" t="s">
        <v>133</v>
      </c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3"/>
      <c r="AJ345" s="43"/>
      <c r="AK345" s="97" t="s">
        <v>133</v>
      </c>
      <c r="AL345" s="27"/>
      <c r="AM345" s="102"/>
      <c r="AN345" s="102"/>
      <c r="AO345" s="102"/>
      <c r="AP345" s="102"/>
      <c r="AQ345" s="7">
        <f t="shared" si="94"/>
        <v>5</v>
      </c>
      <c r="AR345" s="3">
        <f t="shared" si="100"/>
        <v>102</v>
      </c>
      <c r="AS345" s="8">
        <f t="shared" si="93"/>
        <v>4.9019607843137254E-2</v>
      </c>
    </row>
    <row r="346" spans="1:45" ht="12.75" customHeight="1">
      <c r="A346" s="131"/>
      <c r="B346" s="134"/>
      <c r="C346" s="129" t="s">
        <v>157</v>
      </c>
      <c r="D346" s="50"/>
      <c r="E346" s="27"/>
      <c r="F346" s="27"/>
      <c r="G346" s="27"/>
      <c r="H346" s="27"/>
      <c r="I346" s="97" t="s">
        <v>133</v>
      </c>
      <c r="J346" s="27"/>
      <c r="K346" s="27"/>
      <c r="L346" s="97" t="s">
        <v>133</v>
      </c>
      <c r="M346" s="27"/>
      <c r="N346" s="27"/>
      <c r="O346" s="97" t="s">
        <v>133</v>
      </c>
      <c r="P346" s="27"/>
      <c r="Q346" s="27"/>
      <c r="R346" s="27"/>
      <c r="S346" s="42"/>
      <c r="T346" s="27"/>
      <c r="U346" s="27"/>
      <c r="V346" s="97" t="s">
        <v>133</v>
      </c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3"/>
      <c r="AJ346" s="43"/>
      <c r="AK346" s="97" t="s">
        <v>133</v>
      </c>
      <c r="AL346" s="27"/>
      <c r="AM346" s="102"/>
      <c r="AN346" s="102"/>
      <c r="AO346" s="102"/>
      <c r="AP346" s="102"/>
      <c r="AQ346" s="7">
        <f t="shared" si="94"/>
        <v>5</v>
      </c>
      <c r="AR346" s="3">
        <f t="shared" si="100"/>
        <v>102</v>
      </c>
      <c r="AS346" s="8">
        <f t="shared" si="93"/>
        <v>4.9019607843137254E-2</v>
      </c>
    </row>
    <row r="347" spans="1:45" ht="12.75" customHeight="1">
      <c r="A347" s="131"/>
      <c r="B347" s="132" t="s">
        <v>30</v>
      </c>
      <c r="C347" s="51" t="s">
        <v>110</v>
      </c>
      <c r="D347" s="50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42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43"/>
      <c r="AJ347" s="43"/>
      <c r="AK347" s="97" t="s">
        <v>133</v>
      </c>
      <c r="AL347" s="27"/>
      <c r="AM347" s="102"/>
      <c r="AN347" s="102"/>
      <c r="AO347" s="102"/>
      <c r="AP347" s="102"/>
      <c r="AQ347" s="7">
        <f t="shared" si="94"/>
        <v>1</v>
      </c>
      <c r="AR347" s="3">
        <f t="shared" ref="AR347:AR362" si="101">34*2</f>
        <v>68</v>
      </c>
      <c r="AS347" s="8">
        <f t="shared" si="93"/>
        <v>1.4705882352941176E-2</v>
      </c>
    </row>
    <row r="348" spans="1:45" ht="12.75" customHeight="1">
      <c r="A348" s="131"/>
      <c r="B348" s="133"/>
      <c r="C348" s="51" t="s">
        <v>111</v>
      </c>
      <c r="D348" s="50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42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3"/>
      <c r="AJ348" s="43"/>
      <c r="AK348" s="97" t="s">
        <v>133</v>
      </c>
      <c r="AL348" s="27"/>
      <c r="AM348" s="102"/>
      <c r="AN348" s="102"/>
      <c r="AO348" s="102"/>
      <c r="AP348" s="102"/>
      <c r="AQ348" s="7">
        <f t="shared" si="94"/>
        <v>1</v>
      </c>
      <c r="AR348" s="3">
        <f t="shared" si="101"/>
        <v>68</v>
      </c>
      <c r="AS348" s="8">
        <f t="shared" si="93"/>
        <v>1.4705882352941176E-2</v>
      </c>
    </row>
    <row r="349" spans="1:45" ht="12.75" customHeight="1">
      <c r="A349" s="131"/>
      <c r="B349" s="133"/>
      <c r="C349" s="129" t="s">
        <v>112</v>
      </c>
      <c r="D349" s="5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42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3"/>
      <c r="AJ349" s="43"/>
      <c r="AK349" s="97" t="s">
        <v>133</v>
      </c>
      <c r="AL349" s="27"/>
      <c r="AM349" s="102"/>
      <c r="AN349" s="102"/>
      <c r="AO349" s="102"/>
      <c r="AP349" s="102"/>
      <c r="AQ349" s="7">
        <f t="shared" si="94"/>
        <v>1</v>
      </c>
      <c r="AR349" s="3">
        <f t="shared" si="101"/>
        <v>68</v>
      </c>
      <c r="AS349" s="8">
        <f t="shared" si="93"/>
        <v>1.4705882352941176E-2</v>
      </c>
    </row>
    <row r="350" spans="1:45" ht="12.75" customHeight="1">
      <c r="A350" s="131"/>
      <c r="B350" s="134"/>
      <c r="C350" s="129" t="s">
        <v>157</v>
      </c>
      <c r="D350" s="50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42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3"/>
      <c r="AJ350" s="43"/>
      <c r="AK350" s="97" t="s">
        <v>133</v>
      </c>
      <c r="AL350" s="27"/>
      <c r="AM350" s="102"/>
      <c r="AN350" s="102"/>
      <c r="AO350" s="102"/>
      <c r="AP350" s="102"/>
      <c r="AQ350" s="7">
        <f t="shared" si="94"/>
        <v>1</v>
      </c>
      <c r="AR350" s="3">
        <f t="shared" si="101"/>
        <v>68</v>
      </c>
      <c r="AS350" s="8">
        <f t="shared" si="93"/>
        <v>1.4705882352941176E-2</v>
      </c>
    </row>
    <row r="351" spans="1:45" ht="12.75" customHeight="1">
      <c r="A351" s="131"/>
      <c r="B351" s="132" t="s">
        <v>32</v>
      </c>
      <c r="C351" s="120" t="s">
        <v>110</v>
      </c>
      <c r="D351" s="57"/>
      <c r="E351" s="27"/>
      <c r="F351" s="27"/>
      <c r="G351" s="97" t="s">
        <v>140</v>
      </c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42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3"/>
      <c r="AJ351" s="43"/>
      <c r="AK351" s="97" t="s">
        <v>140</v>
      </c>
      <c r="AL351" s="27"/>
      <c r="AM351" s="102"/>
      <c r="AN351" s="102"/>
      <c r="AO351" s="102"/>
      <c r="AP351" s="102"/>
      <c r="AQ351" s="7">
        <f t="shared" ref="AQ351:AQ354" si="102">COUNTA(E351:AP351)</f>
        <v>2</v>
      </c>
      <c r="AR351" s="3">
        <f>34</f>
        <v>34</v>
      </c>
      <c r="AS351" s="8">
        <f t="shared" ref="AS351:AS354" si="103">AQ351/AR351</f>
        <v>5.8823529411764705E-2</v>
      </c>
    </row>
    <row r="352" spans="1:45" ht="12.75" customHeight="1">
      <c r="A352" s="131"/>
      <c r="B352" s="133"/>
      <c r="C352" s="120" t="s">
        <v>111</v>
      </c>
      <c r="D352" s="57"/>
      <c r="E352" s="27"/>
      <c r="F352" s="27"/>
      <c r="G352" s="97" t="s">
        <v>140</v>
      </c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42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3"/>
      <c r="AJ352" s="43"/>
      <c r="AK352" s="97" t="s">
        <v>140</v>
      </c>
      <c r="AL352" s="27"/>
      <c r="AM352" s="102"/>
      <c r="AN352" s="102"/>
      <c r="AO352" s="102"/>
      <c r="AP352" s="102"/>
      <c r="AQ352" s="7">
        <f t="shared" si="102"/>
        <v>2</v>
      </c>
      <c r="AR352" s="3">
        <f>34</f>
        <v>34</v>
      </c>
      <c r="AS352" s="8">
        <f t="shared" si="103"/>
        <v>5.8823529411764705E-2</v>
      </c>
    </row>
    <row r="353" spans="1:45" ht="12.75" customHeight="1">
      <c r="A353" s="131"/>
      <c r="B353" s="133"/>
      <c r="C353" s="129" t="s">
        <v>112</v>
      </c>
      <c r="D353" s="57"/>
      <c r="E353" s="27"/>
      <c r="F353" s="27"/>
      <c r="G353" s="97" t="s">
        <v>140</v>
      </c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42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3"/>
      <c r="AJ353" s="43"/>
      <c r="AK353" s="97" t="s">
        <v>140</v>
      </c>
      <c r="AL353" s="27"/>
      <c r="AM353" s="102"/>
      <c r="AN353" s="102"/>
      <c r="AO353" s="102"/>
      <c r="AP353" s="102"/>
      <c r="AQ353" s="7">
        <f t="shared" si="102"/>
        <v>2</v>
      </c>
      <c r="AR353" s="3">
        <f>34</f>
        <v>34</v>
      </c>
      <c r="AS353" s="8">
        <f t="shared" si="103"/>
        <v>5.8823529411764705E-2</v>
      </c>
    </row>
    <row r="354" spans="1:45" ht="12.75" customHeight="1">
      <c r="A354" s="131"/>
      <c r="B354" s="134"/>
      <c r="C354" s="129" t="s">
        <v>157</v>
      </c>
      <c r="D354" s="57"/>
      <c r="E354" s="27"/>
      <c r="F354" s="27"/>
      <c r="G354" s="97" t="s">
        <v>140</v>
      </c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42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3"/>
      <c r="AJ354" s="43"/>
      <c r="AK354" s="97" t="s">
        <v>140</v>
      </c>
      <c r="AL354" s="27"/>
      <c r="AM354" s="102"/>
      <c r="AN354" s="102"/>
      <c r="AO354" s="102"/>
      <c r="AP354" s="102"/>
      <c r="AQ354" s="7">
        <f t="shared" si="102"/>
        <v>2</v>
      </c>
      <c r="AR354" s="3">
        <f>34</f>
        <v>34</v>
      </c>
      <c r="AS354" s="8">
        <f t="shared" si="103"/>
        <v>5.8823529411764705E-2</v>
      </c>
    </row>
    <row r="355" spans="1:45" ht="12.75" customHeight="1">
      <c r="A355" s="131"/>
      <c r="B355" s="144" t="s">
        <v>37</v>
      </c>
      <c r="C355" s="51" t="s">
        <v>110</v>
      </c>
      <c r="D355" s="50"/>
      <c r="E355" s="27"/>
      <c r="F355" s="27"/>
      <c r="G355" s="27"/>
      <c r="H355" s="27"/>
      <c r="I355" s="27"/>
      <c r="J355" s="27"/>
      <c r="K355" s="27"/>
      <c r="L355" s="27"/>
      <c r="M355" s="27"/>
      <c r="N355" s="97" t="s">
        <v>133</v>
      </c>
      <c r="O355" s="27"/>
      <c r="P355" s="27"/>
      <c r="Q355" s="27"/>
      <c r="R355" s="27"/>
      <c r="S355" s="42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3"/>
      <c r="AJ355" s="43"/>
      <c r="AK355" s="27"/>
      <c r="AL355" s="27"/>
      <c r="AM355" s="102"/>
      <c r="AN355" s="102"/>
      <c r="AO355" s="102"/>
      <c r="AP355" s="102"/>
      <c r="AQ355" s="7">
        <f t="shared" si="94"/>
        <v>1</v>
      </c>
      <c r="AR355" s="3">
        <f t="shared" si="101"/>
        <v>68</v>
      </c>
      <c r="AS355" s="8">
        <f t="shared" si="93"/>
        <v>1.4705882352941176E-2</v>
      </c>
    </row>
    <row r="356" spans="1:45" ht="12.75" customHeight="1">
      <c r="A356" s="131"/>
      <c r="B356" s="144"/>
      <c r="C356" s="51" t="s">
        <v>111</v>
      </c>
      <c r="D356" s="50"/>
      <c r="E356" s="27"/>
      <c r="F356" s="27"/>
      <c r="G356" s="27"/>
      <c r="H356" s="27"/>
      <c r="I356" s="27"/>
      <c r="J356" s="27"/>
      <c r="K356" s="27"/>
      <c r="L356" s="27"/>
      <c r="M356" s="27"/>
      <c r="N356" s="97" t="s">
        <v>133</v>
      </c>
      <c r="O356" s="27"/>
      <c r="P356" s="27"/>
      <c r="Q356" s="27"/>
      <c r="R356" s="27"/>
      <c r="S356" s="42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43"/>
      <c r="AJ356" s="43"/>
      <c r="AK356" s="27"/>
      <c r="AL356" s="27"/>
      <c r="AM356" s="102"/>
      <c r="AN356" s="102"/>
      <c r="AO356" s="102"/>
      <c r="AP356" s="102"/>
      <c r="AQ356" s="7">
        <f t="shared" si="94"/>
        <v>1</v>
      </c>
      <c r="AR356" s="3">
        <f t="shared" si="101"/>
        <v>68</v>
      </c>
      <c r="AS356" s="8">
        <f t="shared" si="93"/>
        <v>1.4705882352941176E-2</v>
      </c>
    </row>
    <row r="357" spans="1:45" ht="12.75" customHeight="1">
      <c r="A357" s="131"/>
      <c r="B357" s="144"/>
      <c r="C357" s="129" t="s">
        <v>112</v>
      </c>
      <c r="D357" s="57"/>
      <c r="E357" s="27"/>
      <c r="F357" s="27"/>
      <c r="G357" s="27"/>
      <c r="H357" s="27"/>
      <c r="I357" s="27"/>
      <c r="J357" s="27"/>
      <c r="K357" s="27"/>
      <c r="L357" s="27"/>
      <c r="M357" s="27"/>
      <c r="N357" s="97" t="s">
        <v>133</v>
      </c>
      <c r="O357" s="27"/>
      <c r="P357" s="27"/>
      <c r="Q357" s="27"/>
      <c r="R357" s="27"/>
      <c r="S357" s="42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43"/>
      <c r="AJ357" s="43"/>
      <c r="AK357" s="27"/>
      <c r="AL357" s="27"/>
      <c r="AM357" s="102"/>
      <c r="AN357" s="102"/>
      <c r="AO357" s="102"/>
      <c r="AP357" s="102"/>
      <c r="AQ357" s="7">
        <f t="shared" si="94"/>
        <v>1</v>
      </c>
      <c r="AR357" s="3">
        <f t="shared" si="101"/>
        <v>68</v>
      </c>
      <c r="AS357" s="8">
        <f t="shared" si="93"/>
        <v>1.4705882352941176E-2</v>
      </c>
    </row>
    <row r="358" spans="1:45" ht="12.75" customHeight="1">
      <c r="A358" s="131"/>
      <c r="B358" s="144"/>
      <c r="C358" s="129" t="s">
        <v>157</v>
      </c>
      <c r="D358" s="50"/>
      <c r="E358" s="27"/>
      <c r="F358" s="27"/>
      <c r="G358" s="27"/>
      <c r="H358" s="27"/>
      <c r="I358" s="27"/>
      <c r="J358" s="27"/>
      <c r="K358" s="27"/>
      <c r="L358" s="27"/>
      <c r="M358" s="27"/>
      <c r="N358" s="97" t="s">
        <v>133</v>
      </c>
      <c r="O358" s="27"/>
      <c r="P358" s="27"/>
      <c r="Q358" s="27"/>
      <c r="R358" s="27"/>
      <c r="S358" s="42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43"/>
      <c r="AJ358" s="43"/>
      <c r="AK358" s="27"/>
      <c r="AL358" s="27"/>
      <c r="AM358" s="102"/>
      <c r="AN358" s="102"/>
      <c r="AO358" s="102"/>
      <c r="AP358" s="102"/>
      <c r="AQ358" s="7">
        <f t="shared" si="94"/>
        <v>1</v>
      </c>
      <c r="AR358" s="3">
        <f t="shared" si="101"/>
        <v>68</v>
      </c>
      <c r="AS358" s="8">
        <f t="shared" si="93"/>
        <v>1.4705882352941176E-2</v>
      </c>
    </row>
    <row r="359" spans="1:45" ht="12.75" customHeight="1">
      <c r="A359" s="131"/>
      <c r="B359" s="144" t="s">
        <v>29</v>
      </c>
      <c r="C359" s="51" t="s">
        <v>110</v>
      </c>
      <c r="D359" s="50"/>
      <c r="E359" s="27"/>
      <c r="F359" s="27"/>
      <c r="G359" s="97" t="s">
        <v>140</v>
      </c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42"/>
      <c r="T359" s="27"/>
      <c r="U359" s="27"/>
      <c r="V359" s="27"/>
      <c r="W359" s="27"/>
      <c r="X359" s="27"/>
      <c r="Y359" s="97" t="s">
        <v>140</v>
      </c>
      <c r="Z359" s="27"/>
      <c r="AA359" s="27"/>
      <c r="AB359" s="27"/>
      <c r="AC359" s="27"/>
      <c r="AD359" s="27"/>
      <c r="AE359" s="27"/>
      <c r="AF359" s="27"/>
      <c r="AG359" s="27"/>
      <c r="AH359" s="97" t="s">
        <v>140</v>
      </c>
      <c r="AI359" s="43"/>
      <c r="AJ359" s="43"/>
      <c r="AK359" s="27"/>
      <c r="AL359" s="27"/>
      <c r="AM359" s="102"/>
      <c r="AN359" s="102"/>
      <c r="AO359" s="102"/>
      <c r="AP359" s="102"/>
      <c r="AQ359" s="7">
        <f t="shared" si="94"/>
        <v>3</v>
      </c>
      <c r="AR359" s="3">
        <f t="shared" si="101"/>
        <v>68</v>
      </c>
      <c r="AS359" s="8">
        <f t="shared" si="93"/>
        <v>4.4117647058823532E-2</v>
      </c>
    </row>
    <row r="360" spans="1:45" ht="12.75" customHeight="1">
      <c r="A360" s="131"/>
      <c r="B360" s="144"/>
      <c r="C360" s="51" t="s">
        <v>111</v>
      </c>
      <c r="D360" s="50"/>
      <c r="E360" s="27"/>
      <c r="F360" s="27"/>
      <c r="G360" s="97" t="s">
        <v>140</v>
      </c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42"/>
      <c r="T360" s="27"/>
      <c r="U360" s="27"/>
      <c r="V360" s="27"/>
      <c r="W360" s="27"/>
      <c r="X360" s="27"/>
      <c r="Y360" s="97" t="s">
        <v>140</v>
      </c>
      <c r="Z360" s="27"/>
      <c r="AA360" s="27"/>
      <c r="AB360" s="27"/>
      <c r="AC360" s="27"/>
      <c r="AD360" s="27"/>
      <c r="AE360" s="27"/>
      <c r="AF360" s="27"/>
      <c r="AG360" s="27"/>
      <c r="AH360" s="97" t="s">
        <v>140</v>
      </c>
      <c r="AI360" s="43"/>
      <c r="AJ360" s="43"/>
      <c r="AK360" s="27"/>
      <c r="AL360" s="27"/>
      <c r="AM360" s="102"/>
      <c r="AN360" s="102"/>
      <c r="AO360" s="102"/>
      <c r="AP360" s="102"/>
      <c r="AQ360" s="7">
        <f t="shared" si="94"/>
        <v>3</v>
      </c>
      <c r="AR360" s="3">
        <f t="shared" si="101"/>
        <v>68</v>
      </c>
      <c r="AS360" s="8">
        <f t="shared" si="93"/>
        <v>4.4117647058823532E-2</v>
      </c>
    </row>
    <row r="361" spans="1:45" ht="12.75" customHeight="1">
      <c r="A361" s="131"/>
      <c r="B361" s="144"/>
      <c r="C361" s="129" t="s">
        <v>112</v>
      </c>
      <c r="D361" s="57"/>
      <c r="E361" s="27"/>
      <c r="F361" s="27"/>
      <c r="G361" s="97" t="s">
        <v>140</v>
      </c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42"/>
      <c r="T361" s="27"/>
      <c r="U361" s="27"/>
      <c r="V361" s="27"/>
      <c r="W361" s="27"/>
      <c r="X361" s="27"/>
      <c r="Y361" s="97" t="s">
        <v>140</v>
      </c>
      <c r="Z361" s="27"/>
      <c r="AA361" s="27"/>
      <c r="AB361" s="27"/>
      <c r="AC361" s="27"/>
      <c r="AD361" s="27"/>
      <c r="AE361" s="27"/>
      <c r="AF361" s="27"/>
      <c r="AG361" s="27"/>
      <c r="AH361" s="97" t="s">
        <v>140</v>
      </c>
      <c r="AI361" s="43"/>
      <c r="AJ361" s="43"/>
      <c r="AK361" s="27"/>
      <c r="AL361" s="27"/>
      <c r="AM361" s="102"/>
      <c r="AN361" s="102"/>
      <c r="AO361" s="102"/>
      <c r="AP361" s="102"/>
      <c r="AQ361" s="7">
        <f t="shared" si="94"/>
        <v>3</v>
      </c>
      <c r="AR361" s="3">
        <f t="shared" si="101"/>
        <v>68</v>
      </c>
      <c r="AS361" s="8">
        <f t="shared" si="93"/>
        <v>4.4117647058823532E-2</v>
      </c>
    </row>
    <row r="362" spans="1:45" ht="12.75" customHeight="1">
      <c r="A362" s="131"/>
      <c r="B362" s="144"/>
      <c r="C362" s="129" t="s">
        <v>157</v>
      </c>
      <c r="D362" s="50"/>
      <c r="E362" s="27"/>
      <c r="F362" s="27"/>
      <c r="G362" s="97" t="s">
        <v>140</v>
      </c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42"/>
      <c r="T362" s="27"/>
      <c r="U362" s="27"/>
      <c r="V362" s="27"/>
      <c r="W362" s="27"/>
      <c r="X362" s="27"/>
      <c r="Y362" s="97" t="s">
        <v>140</v>
      </c>
      <c r="Z362" s="27"/>
      <c r="AA362" s="27"/>
      <c r="AB362" s="27"/>
      <c r="AC362" s="27"/>
      <c r="AD362" s="27"/>
      <c r="AE362" s="27"/>
      <c r="AF362" s="27"/>
      <c r="AG362" s="27"/>
      <c r="AH362" s="97" t="s">
        <v>140</v>
      </c>
      <c r="AI362" s="43"/>
      <c r="AJ362" s="43"/>
      <c r="AK362" s="27"/>
      <c r="AL362" s="27"/>
      <c r="AM362" s="102"/>
      <c r="AN362" s="102"/>
      <c r="AO362" s="102"/>
      <c r="AP362" s="102"/>
      <c r="AQ362" s="7">
        <f t="shared" si="94"/>
        <v>3</v>
      </c>
      <c r="AR362" s="3">
        <f t="shared" si="101"/>
        <v>68</v>
      </c>
      <c r="AS362" s="8">
        <f t="shared" si="93"/>
        <v>4.4117647058823532E-2</v>
      </c>
    </row>
    <row r="363" spans="1:45" ht="12.75" customHeight="1">
      <c r="A363" s="131"/>
      <c r="B363" s="144" t="s">
        <v>54</v>
      </c>
      <c r="C363" s="51" t="s">
        <v>110</v>
      </c>
      <c r="D363" s="50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42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43"/>
      <c r="AJ363" s="43"/>
      <c r="AK363" s="27"/>
      <c r="AL363" s="27"/>
      <c r="AM363" s="102"/>
      <c r="AN363" s="102"/>
      <c r="AO363" s="102"/>
      <c r="AP363" s="102"/>
      <c r="AQ363" s="7">
        <f t="shared" si="94"/>
        <v>0</v>
      </c>
      <c r="AR363" s="3">
        <f t="shared" ref="AR363:AR374" si="104">34*1</f>
        <v>34</v>
      </c>
      <c r="AS363" s="8">
        <f t="shared" si="93"/>
        <v>0</v>
      </c>
    </row>
    <row r="364" spans="1:45" ht="12.75" customHeight="1">
      <c r="A364" s="131"/>
      <c r="B364" s="144"/>
      <c r="C364" s="51" t="s">
        <v>111</v>
      </c>
      <c r="D364" s="50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42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43"/>
      <c r="AJ364" s="43"/>
      <c r="AK364" s="27"/>
      <c r="AL364" s="27"/>
      <c r="AM364" s="102"/>
      <c r="AN364" s="102"/>
      <c r="AO364" s="102"/>
      <c r="AP364" s="102"/>
      <c r="AQ364" s="7">
        <f t="shared" si="94"/>
        <v>0</v>
      </c>
      <c r="AR364" s="3">
        <f t="shared" si="104"/>
        <v>34</v>
      </c>
      <c r="AS364" s="8">
        <f t="shared" si="93"/>
        <v>0</v>
      </c>
    </row>
    <row r="365" spans="1:45" ht="12.75" customHeight="1">
      <c r="A365" s="131"/>
      <c r="B365" s="144"/>
      <c r="C365" s="129" t="s">
        <v>112</v>
      </c>
      <c r="D365" s="5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42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3"/>
      <c r="AJ365" s="43"/>
      <c r="AK365" s="27"/>
      <c r="AL365" s="27"/>
      <c r="AM365" s="102"/>
      <c r="AN365" s="102"/>
      <c r="AO365" s="102"/>
      <c r="AP365" s="102"/>
      <c r="AQ365" s="7">
        <f t="shared" si="94"/>
        <v>0</v>
      </c>
      <c r="AR365" s="3">
        <f t="shared" si="104"/>
        <v>34</v>
      </c>
      <c r="AS365" s="8">
        <f t="shared" si="93"/>
        <v>0</v>
      </c>
    </row>
    <row r="366" spans="1:45" ht="12.75" customHeight="1">
      <c r="A366" s="131"/>
      <c r="B366" s="144"/>
      <c r="C366" s="129" t="s">
        <v>157</v>
      </c>
      <c r="D366" s="50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42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43"/>
      <c r="AJ366" s="43"/>
      <c r="AK366" s="27"/>
      <c r="AL366" s="27"/>
      <c r="AM366" s="102"/>
      <c r="AN366" s="102"/>
      <c r="AO366" s="102"/>
      <c r="AP366" s="102"/>
      <c r="AQ366" s="7">
        <f t="shared" si="94"/>
        <v>0</v>
      </c>
      <c r="AR366" s="3">
        <f t="shared" si="104"/>
        <v>34</v>
      </c>
      <c r="AS366" s="8">
        <f t="shared" si="93"/>
        <v>0</v>
      </c>
    </row>
    <row r="367" spans="1:45" ht="12.75" customHeight="1">
      <c r="A367" s="131"/>
      <c r="B367" s="144" t="s">
        <v>88</v>
      </c>
      <c r="C367" s="51" t="s">
        <v>110</v>
      </c>
      <c r="D367" s="50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42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43"/>
      <c r="AJ367" s="43"/>
      <c r="AK367" s="27"/>
      <c r="AL367" s="27"/>
      <c r="AM367" s="102"/>
      <c r="AN367" s="102"/>
      <c r="AO367" s="102"/>
      <c r="AP367" s="102"/>
      <c r="AQ367" s="7">
        <f t="shared" si="94"/>
        <v>0</v>
      </c>
      <c r="AR367" s="3">
        <f t="shared" si="104"/>
        <v>34</v>
      </c>
      <c r="AS367" s="8">
        <f t="shared" si="93"/>
        <v>0</v>
      </c>
    </row>
    <row r="368" spans="1:45" ht="12.75" customHeight="1">
      <c r="A368" s="131"/>
      <c r="B368" s="144"/>
      <c r="C368" s="51" t="s">
        <v>111</v>
      </c>
      <c r="D368" s="50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42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43"/>
      <c r="AJ368" s="43"/>
      <c r="AK368" s="27"/>
      <c r="AL368" s="27"/>
      <c r="AM368" s="102"/>
      <c r="AN368" s="102"/>
      <c r="AO368" s="102"/>
      <c r="AP368" s="102"/>
      <c r="AQ368" s="7">
        <f t="shared" si="94"/>
        <v>0</v>
      </c>
      <c r="AR368" s="3">
        <f t="shared" si="104"/>
        <v>34</v>
      </c>
      <c r="AS368" s="8">
        <f t="shared" si="93"/>
        <v>0</v>
      </c>
    </row>
    <row r="369" spans="1:45" ht="12.75" customHeight="1">
      <c r="A369" s="131"/>
      <c r="B369" s="144"/>
      <c r="C369" s="129" t="s">
        <v>112</v>
      </c>
      <c r="D369" s="5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42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43"/>
      <c r="AJ369" s="43"/>
      <c r="AK369" s="27"/>
      <c r="AL369" s="27"/>
      <c r="AM369" s="102"/>
      <c r="AN369" s="102"/>
      <c r="AO369" s="102"/>
      <c r="AP369" s="102"/>
      <c r="AQ369" s="7">
        <f t="shared" si="94"/>
        <v>0</v>
      </c>
      <c r="AR369" s="3">
        <f t="shared" si="104"/>
        <v>34</v>
      </c>
      <c r="AS369" s="8">
        <f t="shared" si="93"/>
        <v>0</v>
      </c>
    </row>
    <row r="370" spans="1:45" ht="12.75" customHeight="1">
      <c r="A370" s="131"/>
      <c r="B370" s="144"/>
      <c r="C370" s="129" t="s">
        <v>157</v>
      </c>
      <c r="D370" s="50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42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43"/>
      <c r="AJ370" s="43"/>
      <c r="AK370" s="27"/>
      <c r="AL370" s="27"/>
      <c r="AM370" s="102"/>
      <c r="AN370" s="102"/>
      <c r="AO370" s="102"/>
      <c r="AP370" s="102"/>
      <c r="AQ370" s="7">
        <f t="shared" si="94"/>
        <v>0</v>
      </c>
      <c r="AR370" s="3">
        <f t="shared" si="104"/>
        <v>34</v>
      </c>
      <c r="AS370" s="8">
        <f t="shared" si="93"/>
        <v>0</v>
      </c>
    </row>
    <row r="371" spans="1:45" ht="12.75" customHeight="1">
      <c r="A371" s="131"/>
      <c r="B371" s="144" t="s">
        <v>109</v>
      </c>
      <c r="C371" s="51" t="s">
        <v>110</v>
      </c>
      <c r="D371" s="50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42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43"/>
      <c r="AJ371" s="43"/>
      <c r="AK371" s="27"/>
      <c r="AL371" s="27"/>
      <c r="AM371" s="102"/>
      <c r="AN371" s="102"/>
      <c r="AO371" s="102"/>
      <c r="AP371" s="102"/>
      <c r="AQ371" s="7">
        <f t="shared" si="94"/>
        <v>0</v>
      </c>
      <c r="AR371" s="3">
        <f t="shared" si="104"/>
        <v>34</v>
      </c>
      <c r="AS371" s="8">
        <f t="shared" si="93"/>
        <v>0</v>
      </c>
    </row>
    <row r="372" spans="1:45" ht="12.75" customHeight="1">
      <c r="A372" s="131"/>
      <c r="B372" s="144"/>
      <c r="C372" s="51" t="s">
        <v>111</v>
      </c>
      <c r="D372" s="50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42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43"/>
      <c r="AJ372" s="43"/>
      <c r="AK372" s="27"/>
      <c r="AL372" s="27"/>
      <c r="AM372" s="102"/>
      <c r="AN372" s="102"/>
      <c r="AO372" s="102"/>
      <c r="AP372" s="102"/>
      <c r="AQ372" s="7">
        <f t="shared" si="94"/>
        <v>0</v>
      </c>
      <c r="AR372" s="3">
        <f t="shared" si="104"/>
        <v>34</v>
      </c>
      <c r="AS372" s="8">
        <f t="shared" si="93"/>
        <v>0</v>
      </c>
    </row>
    <row r="373" spans="1:45" ht="12.75" customHeight="1">
      <c r="A373" s="131"/>
      <c r="B373" s="144"/>
      <c r="C373" s="129" t="s">
        <v>112</v>
      </c>
      <c r="D373" s="5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42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43"/>
      <c r="AJ373" s="43"/>
      <c r="AK373" s="27"/>
      <c r="AL373" s="27"/>
      <c r="AM373" s="102"/>
      <c r="AN373" s="102"/>
      <c r="AO373" s="102"/>
      <c r="AP373" s="102"/>
      <c r="AQ373" s="7">
        <f t="shared" si="94"/>
        <v>0</v>
      </c>
      <c r="AR373" s="3">
        <f t="shared" si="104"/>
        <v>34</v>
      </c>
      <c r="AS373" s="8">
        <f t="shared" si="93"/>
        <v>0</v>
      </c>
    </row>
    <row r="374" spans="1:45" ht="12.75" customHeight="1">
      <c r="A374" s="131"/>
      <c r="B374" s="144"/>
      <c r="C374" s="129" t="s">
        <v>157</v>
      </c>
      <c r="D374" s="50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42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43"/>
      <c r="AJ374" s="43"/>
      <c r="AK374" s="27"/>
      <c r="AL374" s="27"/>
      <c r="AM374" s="102"/>
      <c r="AN374" s="102"/>
      <c r="AO374" s="102"/>
      <c r="AP374" s="102"/>
      <c r="AQ374" s="7">
        <f t="shared" si="94"/>
        <v>0</v>
      </c>
      <c r="AR374" s="3">
        <f t="shared" si="104"/>
        <v>34</v>
      </c>
      <c r="AS374" s="8">
        <f t="shared" si="93"/>
        <v>0</v>
      </c>
    </row>
    <row r="375" spans="1:45" ht="12.75" customHeight="1">
      <c r="A375" s="131"/>
      <c r="B375" s="144" t="s">
        <v>75</v>
      </c>
      <c r="C375" s="51" t="s">
        <v>110</v>
      </c>
      <c r="D375" s="50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42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43"/>
      <c r="AJ375" s="43"/>
      <c r="AK375" s="27"/>
      <c r="AL375" s="27"/>
      <c r="AM375" s="102"/>
      <c r="AN375" s="102"/>
      <c r="AO375" s="102"/>
      <c r="AP375" s="102"/>
      <c r="AQ375" s="7">
        <f t="shared" si="94"/>
        <v>0</v>
      </c>
      <c r="AR375" s="3">
        <f t="shared" ref="AR375:AR378" si="105">34*2</f>
        <v>68</v>
      </c>
      <c r="AS375" s="8">
        <f t="shared" si="93"/>
        <v>0</v>
      </c>
    </row>
    <row r="376" spans="1:45" ht="12.75" customHeight="1">
      <c r="A376" s="131"/>
      <c r="B376" s="144"/>
      <c r="C376" s="51" t="s">
        <v>111</v>
      </c>
      <c r="D376" s="52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42"/>
      <c r="AH376" s="27"/>
      <c r="AI376" s="27"/>
      <c r="AJ376" s="43"/>
      <c r="AK376" s="27"/>
      <c r="AL376" s="27"/>
      <c r="AM376" s="102"/>
      <c r="AN376" s="102"/>
      <c r="AO376" s="102"/>
      <c r="AP376" s="102"/>
      <c r="AQ376" s="7">
        <f t="shared" si="94"/>
        <v>0</v>
      </c>
      <c r="AR376" s="3">
        <f t="shared" si="105"/>
        <v>68</v>
      </c>
      <c r="AS376" s="8">
        <f t="shared" si="93"/>
        <v>0</v>
      </c>
    </row>
    <row r="377" spans="1:45" ht="12.75" customHeight="1">
      <c r="A377" s="131"/>
      <c r="B377" s="144"/>
      <c r="C377" s="129" t="s">
        <v>112</v>
      </c>
      <c r="D377" s="52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42"/>
      <c r="AH377" s="27"/>
      <c r="AI377" s="27"/>
      <c r="AJ377" s="43"/>
      <c r="AK377" s="27"/>
      <c r="AL377" s="27"/>
      <c r="AM377" s="102"/>
      <c r="AN377" s="102"/>
      <c r="AO377" s="102"/>
      <c r="AP377" s="102"/>
      <c r="AQ377" s="7">
        <f t="shared" si="94"/>
        <v>0</v>
      </c>
      <c r="AR377" s="3">
        <f t="shared" si="105"/>
        <v>68</v>
      </c>
      <c r="AS377" s="8">
        <f t="shared" si="93"/>
        <v>0</v>
      </c>
    </row>
    <row r="378" spans="1:45" ht="12.75" customHeight="1">
      <c r="A378" s="131"/>
      <c r="B378" s="144"/>
      <c r="C378" s="129" t="s">
        <v>157</v>
      </c>
      <c r="D378" s="52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42"/>
      <c r="AK378" s="27"/>
      <c r="AL378" s="27"/>
      <c r="AM378" s="102"/>
      <c r="AN378" s="102"/>
      <c r="AO378" s="102"/>
      <c r="AP378" s="102"/>
      <c r="AQ378" s="7">
        <f t="shared" si="94"/>
        <v>0</v>
      </c>
      <c r="AR378" s="3">
        <f t="shared" si="105"/>
        <v>68</v>
      </c>
      <c r="AS378" s="8">
        <f t="shared" si="93"/>
        <v>0</v>
      </c>
    </row>
    <row r="379" spans="1:45" ht="27" customHeight="1">
      <c r="A379" s="67"/>
      <c r="B379" s="68"/>
      <c r="C379" s="68"/>
      <c r="D379" s="68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7"/>
      <c r="AN379" s="67"/>
      <c r="AO379" s="67"/>
      <c r="AP379" s="67"/>
      <c r="AQ379" s="67"/>
      <c r="AR379" s="67"/>
      <c r="AS379" s="67"/>
    </row>
    <row r="380" spans="1:45" s="2" customFormat="1" ht="81.75" customHeight="1">
      <c r="A380" s="157" t="s">
        <v>38</v>
      </c>
      <c r="B380" s="157"/>
      <c r="C380" s="157"/>
      <c r="D380" s="157"/>
      <c r="E380" s="180" t="s">
        <v>40</v>
      </c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  <c r="AB380" s="180"/>
      <c r="AC380" s="180"/>
      <c r="AD380" s="180"/>
      <c r="AE380" s="180"/>
      <c r="AF380" s="180"/>
      <c r="AG380" s="180"/>
      <c r="AH380" s="180"/>
      <c r="AI380" s="180"/>
      <c r="AJ380" s="180"/>
      <c r="AK380" s="180"/>
      <c r="AL380" s="180"/>
      <c r="AM380" s="180"/>
      <c r="AN380" s="180"/>
      <c r="AO380" s="180"/>
      <c r="AP380" s="180"/>
      <c r="AQ380" s="158" t="s">
        <v>20</v>
      </c>
      <c r="AR380" s="182" t="s">
        <v>22</v>
      </c>
      <c r="AS380" s="185" t="s">
        <v>21</v>
      </c>
    </row>
    <row r="381" spans="1:45" s="2" customFormat="1" ht="21.75" customHeight="1">
      <c r="A381" s="144" t="s">
        <v>0</v>
      </c>
      <c r="B381" s="144"/>
      <c r="C381" s="144"/>
      <c r="D381" s="23" t="s">
        <v>18</v>
      </c>
      <c r="E381" s="144" t="s">
        <v>1</v>
      </c>
      <c r="F381" s="144"/>
      <c r="G381" s="144"/>
      <c r="H381" s="144"/>
      <c r="I381" s="144" t="s">
        <v>2</v>
      </c>
      <c r="J381" s="144"/>
      <c r="K381" s="144"/>
      <c r="L381" s="144"/>
      <c r="M381" s="144" t="s">
        <v>3</v>
      </c>
      <c r="N381" s="144"/>
      <c r="O381" s="144"/>
      <c r="P381" s="144"/>
      <c r="Q381" s="144" t="s">
        <v>4</v>
      </c>
      <c r="R381" s="144"/>
      <c r="S381" s="144"/>
      <c r="T381" s="144"/>
      <c r="U381" s="144" t="s">
        <v>5</v>
      </c>
      <c r="V381" s="144"/>
      <c r="W381" s="144"/>
      <c r="X381" s="144" t="s">
        <v>6</v>
      </c>
      <c r="Y381" s="144"/>
      <c r="Z381" s="144"/>
      <c r="AA381" s="144"/>
      <c r="AB381" s="144" t="s">
        <v>7</v>
      </c>
      <c r="AC381" s="144"/>
      <c r="AD381" s="144"/>
      <c r="AE381" s="144" t="s">
        <v>8</v>
      </c>
      <c r="AF381" s="144"/>
      <c r="AG381" s="144"/>
      <c r="AH381" s="144"/>
      <c r="AI381" s="144"/>
      <c r="AJ381" s="144" t="s">
        <v>9</v>
      </c>
      <c r="AK381" s="144"/>
      <c r="AL381" s="144"/>
      <c r="AM381" s="144" t="s">
        <v>10</v>
      </c>
      <c r="AN381" s="144"/>
      <c r="AO381" s="144"/>
      <c r="AP381" s="144"/>
      <c r="AQ381" s="158"/>
      <c r="AR381" s="182"/>
      <c r="AS381" s="185"/>
    </row>
    <row r="382" spans="1:45" s="6" customFormat="1" ht="11.25" customHeight="1">
      <c r="A382" s="144"/>
      <c r="B382" s="144"/>
      <c r="C382" s="144"/>
      <c r="D382" s="23" t="s">
        <v>19</v>
      </c>
      <c r="E382" s="5">
        <v>1</v>
      </c>
      <c r="F382" s="5">
        <v>2</v>
      </c>
      <c r="G382" s="5">
        <v>3</v>
      </c>
      <c r="H382" s="5">
        <v>4</v>
      </c>
      <c r="I382" s="5">
        <v>5</v>
      </c>
      <c r="J382" s="5">
        <v>6</v>
      </c>
      <c r="K382" s="5">
        <v>7</v>
      </c>
      <c r="L382" s="5">
        <v>8</v>
      </c>
      <c r="M382" s="5">
        <v>9</v>
      </c>
      <c r="N382" s="5">
        <v>10</v>
      </c>
      <c r="O382" s="5">
        <v>11</v>
      </c>
      <c r="P382" s="5">
        <v>12</v>
      </c>
      <c r="Q382" s="5">
        <v>13</v>
      </c>
      <c r="R382" s="5">
        <v>14</v>
      </c>
      <c r="S382" s="5">
        <v>15</v>
      </c>
      <c r="T382" s="5">
        <v>16</v>
      </c>
      <c r="U382" s="5">
        <v>17</v>
      </c>
      <c r="V382" s="5">
        <v>18</v>
      </c>
      <c r="W382" s="5">
        <v>19</v>
      </c>
      <c r="X382" s="5">
        <v>20</v>
      </c>
      <c r="Y382" s="5">
        <v>21</v>
      </c>
      <c r="Z382" s="5">
        <v>22</v>
      </c>
      <c r="AA382" s="5">
        <v>23</v>
      </c>
      <c r="AB382" s="5">
        <v>24</v>
      </c>
      <c r="AC382" s="5">
        <v>25</v>
      </c>
      <c r="AD382" s="5">
        <v>26</v>
      </c>
      <c r="AE382" s="5">
        <v>27</v>
      </c>
      <c r="AF382" s="5">
        <v>28</v>
      </c>
      <c r="AG382" s="5">
        <v>29</v>
      </c>
      <c r="AH382" s="5">
        <v>30</v>
      </c>
      <c r="AI382" s="5">
        <v>31</v>
      </c>
      <c r="AJ382" s="5">
        <v>32</v>
      </c>
      <c r="AK382" s="5">
        <v>33</v>
      </c>
      <c r="AL382" s="5">
        <v>34</v>
      </c>
      <c r="AM382" s="5">
        <v>35</v>
      </c>
      <c r="AN382" s="5">
        <v>36</v>
      </c>
      <c r="AO382" s="5">
        <v>37</v>
      </c>
      <c r="AP382" s="5">
        <v>38</v>
      </c>
      <c r="AQ382" s="158"/>
      <c r="AR382" s="182"/>
      <c r="AS382" s="185"/>
    </row>
    <row r="383" spans="1:45" ht="12.75" customHeight="1">
      <c r="A383" s="131" t="s">
        <v>25</v>
      </c>
      <c r="B383" s="132" t="s">
        <v>13</v>
      </c>
      <c r="C383" s="51" t="s">
        <v>113</v>
      </c>
      <c r="D383" s="52"/>
      <c r="E383" s="27"/>
      <c r="F383" s="27"/>
      <c r="G383" s="97" t="s">
        <v>133</v>
      </c>
      <c r="H383" s="104" t="s">
        <v>136</v>
      </c>
      <c r="I383" s="27"/>
      <c r="J383" s="27"/>
      <c r="K383" s="104" t="s">
        <v>135</v>
      </c>
      <c r="L383" s="104" t="s">
        <v>135</v>
      </c>
      <c r="M383" s="27"/>
      <c r="N383" s="27"/>
      <c r="O383" s="27"/>
      <c r="P383" s="97" t="s">
        <v>133</v>
      </c>
      <c r="Q383" s="27"/>
      <c r="R383" s="27"/>
      <c r="S383" s="27"/>
      <c r="T383" s="27"/>
      <c r="U383" s="27"/>
      <c r="V383" s="27"/>
      <c r="W383" s="27"/>
      <c r="X383" s="27"/>
      <c r="Y383" s="128" t="s">
        <v>149</v>
      </c>
      <c r="Z383" s="97" t="s">
        <v>133</v>
      </c>
      <c r="AA383" s="27"/>
      <c r="AB383" s="27"/>
      <c r="AC383" s="27"/>
      <c r="AD383" s="27"/>
      <c r="AE383" s="27"/>
      <c r="AF383" s="104" t="s">
        <v>136</v>
      </c>
      <c r="AG383" s="27"/>
      <c r="AH383" s="27"/>
      <c r="AI383" s="27"/>
      <c r="AJ383" s="97" t="s">
        <v>133</v>
      </c>
      <c r="AK383" s="27"/>
      <c r="AL383" s="27"/>
      <c r="AM383" s="128" t="s">
        <v>155</v>
      </c>
      <c r="AN383" s="110"/>
      <c r="AO383" s="110"/>
      <c r="AP383" s="110"/>
      <c r="AQ383" s="7">
        <f>COUNTA(E383:AP383)</f>
        <v>10</v>
      </c>
      <c r="AR383" s="3">
        <f>34*3</f>
        <v>102</v>
      </c>
      <c r="AS383" s="8">
        <f t="shared" ref="AS383:AS435" si="106">AQ383/AR383</f>
        <v>9.8039215686274508E-2</v>
      </c>
    </row>
    <row r="384" spans="1:45" ht="26.4">
      <c r="A384" s="131"/>
      <c r="B384" s="133"/>
      <c r="C384" s="51" t="s">
        <v>114</v>
      </c>
      <c r="D384" s="52"/>
      <c r="E384" s="27"/>
      <c r="F384" s="27"/>
      <c r="G384" s="97" t="s">
        <v>133</v>
      </c>
      <c r="H384" s="104" t="s">
        <v>136</v>
      </c>
      <c r="I384" s="27"/>
      <c r="J384" s="27"/>
      <c r="K384" s="104" t="s">
        <v>135</v>
      </c>
      <c r="L384" s="104" t="s">
        <v>135</v>
      </c>
      <c r="M384" s="27"/>
      <c r="N384" s="27"/>
      <c r="O384" s="27"/>
      <c r="P384" s="97" t="s">
        <v>133</v>
      </c>
      <c r="Q384" s="27"/>
      <c r="R384" s="27"/>
      <c r="S384" s="27"/>
      <c r="T384" s="27"/>
      <c r="U384" s="27"/>
      <c r="V384" s="27"/>
      <c r="W384" s="27"/>
      <c r="X384" s="27"/>
      <c r="Y384" s="128" t="s">
        <v>149</v>
      </c>
      <c r="Z384" s="97" t="s">
        <v>133</v>
      </c>
      <c r="AA384" s="27"/>
      <c r="AB384" s="27"/>
      <c r="AC384" s="27"/>
      <c r="AD384" s="27"/>
      <c r="AE384" s="27"/>
      <c r="AF384" s="104" t="s">
        <v>136</v>
      </c>
      <c r="AG384" s="27"/>
      <c r="AH384" s="27"/>
      <c r="AI384" s="27"/>
      <c r="AJ384" s="97" t="s">
        <v>133</v>
      </c>
      <c r="AK384" s="27"/>
      <c r="AL384" s="27"/>
      <c r="AM384" s="128" t="s">
        <v>155</v>
      </c>
      <c r="AN384" s="110"/>
      <c r="AO384" s="110"/>
      <c r="AP384" s="110"/>
      <c r="AQ384" s="7">
        <f t="shared" ref="AQ384:AQ446" si="107">COUNTA(E384:AP384)</f>
        <v>10</v>
      </c>
      <c r="AR384" s="3">
        <f t="shared" ref="AR384:AR402" si="108">34*3</f>
        <v>102</v>
      </c>
      <c r="AS384" s="8">
        <f t="shared" si="106"/>
        <v>9.8039215686274508E-2</v>
      </c>
    </row>
    <row r="385" spans="1:45" ht="26.4">
      <c r="A385" s="131"/>
      <c r="B385" s="133"/>
      <c r="C385" s="125" t="s">
        <v>115</v>
      </c>
      <c r="D385" s="52"/>
      <c r="E385" s="27"/>
      <c r="F385" s="27"/>
      <c r="G385" s="97" t="s">
        <v>133</v>
      </c>
      <c r="H385" s="104" t="s">
        <v>136</v>
      </c>
      <c r="I385" s="27"/>
      <c r="J385" s="27"/>
      <c r="K385" s="104" t="s">
        <v>135</v>
      </c>
      <c r="L385" s="104" t="s">
        <v>135</v>
      </c>
      <c r="M385" s="27"/>
      <c r="N385" s="27"/>
      <c r="O385" s="27"/>
      <c r="P385" s="97" t="s">
        <v>133</v>
      </c>
      <c r="Q385" s="27"/>
      <c r="R385" s="27"/>
      <c r="S385" s="27"/>
      <c r="T385" s="27"/>
      <c r="U385" s="27"/>
      <c r="V385" s="27"/>
      <c r="W385" s="27"/>
      <c r="X385" s="27"/>
      <c r="Y385" s="128" t="s">
        <v>149</v>
      </c>
      <c r="Z385" s="97" t="s">
        <v>133</v>
      </c>
      <c r="AA385" s="27"/>
      <c r="AB385" s="27"/>
      <c r="AC385" s="27"/>
      <c r="AD385" s="27"/>
      <c r="AE385" s="27"/>
      <c r="AF385" s="104" t="s">
        <v>136</v>
      </c>
      <c r="AG385" s="27"/>
      <c r="AH385" s="27"/>
      <c r="AI385" s="27"/>
      <c r="AJ385" s="97" t="s">
        <v>133</v>
      </c>
      <c r="AK385" s="27"/>
      <c r="AL385" s="27"/>
      <c r="AM385" s="128" t="s">
        <v>155</v>
      </c>
      <c r="AN385" s="110"/>
      <c r="AO385" s="110"/>
      <c r="AP385" s="110"/>
      <c r="AQ385" s="7">
        <f t="shared" si="107"/>
        <v>10</v>
      </c>
      <c r="AR385" s="3">
        <f t="shared" si="108"/>
        <v>102</v>
      </c>
      <c r="AS385" s="8">
        <f t="shared" si="106"/>
        <v>9.8039215686274508E-2</v>
      </c>
    </row>
    <row r="386" spans="1:45" ht="12.75" customHeight="1">
      <c r="A386" s="131"/>
      <c r="B386" s="134"/>
      <c r="C386" s="125" t="s">
        <v>153</v>
      </c>
      <c r="D386" s="52"/>
      <c r="E386" s="27"/>
      <c r="F386" s="27"/>
      <c r="G386" s="97" t="s">
        <v>133</v>
      </c>
      <c r="H386" s="104" t="s">
        <v>136</v>
      </c>
      <c r="I386" s="27"/>
      <c r="J386" s="27"/>
      <c r="K386" s="104" t="s">
        <v>135</v>
      </c>
      <c r="L386" s="104" t="s">
        <v>135</v>
      </c>
      <c r="M386" s="27"/>
      <c r="N386" s="27"/>
      <c r="O386" s="27"/>
      <c r="P386" s="97" t="s">
        <v>133</v>
      </c>
      <c r="Q386" s="27"/>
      <c r="R386" s="27"/>
      <c r="S386" s="27"/>
      <c r="T386" s="27"/>
      <c r="U386" s="27"/>
      <c r="V386" s="27"/>
      <c r="W386" s="27"/>
      <c r="X386" s="27"/>
      <c r="Y386" s="128" t="s">
        <v>149</v>
      </c>
      <c r="Z386" s="97" t="s">
        <v>133</v>
      </c>
      <c r="AA386" s="27"/>
      <c r="AB386" s="27"/>
      <c r="AC386" s="27"/>
      <c r="AD386" s="27"/>
      <c r="AE386" s="27"/>
      <c r="AF386" s="104" t="s">
        <v>136</v>
      </c>
      <c r="AG386" s="27"/>
      <c r="AH386" s="27"/>
      <c r="AI386" s="27"/>
      <c r="AJ386" s="97" t="s">
        <v>133</v>
      </c>
      <c r="AK386" s="27"/>
      <c r="AL386" s="27"/>
      <c r="AM386" s="128" t="s">
        <v>155</v>
      </c>
      <c r="AN386" s="110"/>
      <c r="AO386" s="110"/>
      <c r="AP386" s="110"/>
      <c r="AQ386" s="7">
        <f t="shared" si="107"/>
        <v>10</v>
      </c>
      <c r="AR386" s="3">
        <f t="shared" si="108"/>
        <v>102</v>
      </c>
      <c r="AS386" s="8">
        <f t="shared" si="106"/>
        <v>9.8039215686274508E-2</v>
      </c>
    </row>
    <row r="387" spans="1:45" ht="12.75" customHeight="1">
      <c r="A387" s="131"/>
      <c r="B387" s="132" t="s">
        <v>27</v>
      </c>
      <c r="C387" s="51" t="s">
        <v>113</v>
      </c>
      <c r="D387" s="52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104" t="s">
        <v>135</v>
      </c>
      <c r="T387" s="97" t="s">
        <v>133</v>
      </c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104" t="s">
        <v>135</v>
      </c>
      <c r="AG387" s="97" t="s">
        <v>133</v>
      </c>
      <c r="AH387" s="27"/>
      <c r="AI387" s="27"/>
      <c r="AJ387" s="27"/>
      <c r="AK387" s="27"/>
      <c r="AL387" s="27"/>
      <c r="AM387" s="110"/>
      <c r="AN387" s="128" t="s">
        <v>155</v>
      </c>
      <c r="AO387" s="110"/>
      <c r="AP387" s="110"/>
      <c r="AQ387" s="7">
        <f t="shared" si="107"/>
        <v>5</v>
      </c>
      <c r="AR387" s="3">
        <f t="shared" si="108"/>
        <v>102</v>
      </c>
      <c r="AS387" s="8">
        <f t="shared" si="106"/>
        <v>4.9019607843137254E-2</v>
      </c>
    </row>
    <row r="388" spans="1:45" ht="12.75" customHeight="1">
      <c r="A388" s="131"/>
      <c r="B388" s="133"/>
      <c r="C388" s="51" t="s">
        <v>114</v>
      </c>
      <c r="D388" s="50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104" t="s">
        <v>135</v>
      </c>
      <c r="T388" s="97" t="s">
        <v>133</v>
      </c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104" t="s">
        <v>135</v>
      </c>
      <c r="AG388" s="97" t="s">
        <v>133</v>
      </c>
      <c r="AH388" s="27"/>
      <c r="AI388" s="27"/>
      <c r="AJ388" s="27"/>
      <c r="AK388" s="27"/>
      <c r="AL388" s="27"/>
      <c r="AM388" s="110"/>
      <c r="AN388" s="128" t="s">
        <v>155</v>
      </c>
      <c r="AO388" s="110"/>
      <c r="AP388" s="110"/>
      <c r="AQ388" s="7">
        <f t="shared" si="107"/>
        <v>5</v>
      </c>
      <c r="AR388" s="3">
        <f t="shared" si="108"/>
        <v>102</v>
      </c>
      <c r="AS388" s="8">
        <f t="shared" si="106"/>
        <v>4.9019607843137254E-2</v>
      </c>
    </row>
    <row r="389" spans="1:45" ht="12.75" customHeight="1">
      <c r="A389" s="131"/>
      <c r="B389" s="133"/>
      <c r="C389" s="125" t="s">
        <v>115</v>
      </c>
      <c r="D389" s="5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104" t="s">
        <v>135</v>
      </c>
      <c r="T389" s="97" t="s">
        <v>133</v>
      </c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104" t="s">
        <v>135</v>
      </c>
      <c r="AG389" s="97" t="s">
        <v>133</v>
      </c>
      <c r="AH389" s="27"/>
      <c r="AI389" s="27"/>
      <c r="AJ389" s="27"/>
      <c r="AK389" s="27"/>
      <c r="AL389" s="27"/>
      <c r="AM389" s="110"/>
      <c r="AN389" s="128" t="s">
        <v>155</v>
      </c>
      <c r="AO389" s="110"/>
      <c r="AP389" s="110"/>
      <c r="AQ389" s="7">
        <f t="shared" si="107"/>
        <v>5</v>
      </c>
      <c r="AR389" s="3">
        <f t="shared" si="108"/>
        <v>102</v>
      </c>
      <c r="AS389" s="8">
        <f t="shared" si="106"/>
        <v>4.9019607843137254E-2</v>
      </c>
    </row>
    <row r="390" spans="1:45" ht="26.4">
      <c r="A390" s="131"/>
      <c r="B390" s="134"/>
      <c r="C390" s="125" t="s">
        <v>153</v>
      </c>
      <c r="D390" s="52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104" t="s">
        <v>135</v>
      </c>
      <c r="T390" s="97" t="s">
        <v>133</v>
      </c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104" t="s">
        <v>135</v>
      </c>
      <c r="AG390" s="97" t="s">
        <v>133</v>
      </c>
      <c r="AH390" s="27"/>
      <c r="AI390" s="27"/>
      <c r="AJ390" s="27"/>
      <c r="AK390" s="27"/>
      <c r="AL390" s="27"/>
      <c r="AM390" s="110"/>
      <c r="AN390" s="128" t="s">
        <v>155</v>
      </c>
      <c r="AO390" s="110"/>
      <c r="AP390" s="110"/>
      <c r="AQ390" s="7">
        <f t="shared" si="107"/>
        <v>5</v>
      </c>
      <c r="AR390" s="3">
        <f t="shared" si="108"/>
        <v>102</v>
      </c>
      <c r="AS390" s="8">
        <f t="shared" si="106"/>
        <v>4.9019607843137254E-2</v>
      </c>
    </row>
    <row r="391" spans="1:45" ht="26.4">
      <c r="A391" s="131"/>
      <c r="B391" s="132" t="s">
        <v>12</v>
      </c>
      <c r="C391" s="51" t="s">
        <v>113</v>
      </c>
      <c r="D391" s="50"/>
      <c r="E391" s="27"/>
      <c r="F391" s="97" t="s">
        <v>140</v>
      </c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97" t="s">
        <v>140</v>
      </c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97" t="s">
        <v>140</v>
      </c>
      <c r="AI391" s="27"/>
      <c r="AJ391" s="27"/>
      <c r="AK391" s="128" t="s">
        <v>155</v>
      </c>
      <c r="AL391" s="27"/>
      <c r="AM391" s="110"/>
      <c r="AN391" s="110"/>
      <c r="AO391" s="110"/>
      <c r="AP391" s="110"/>
      <c r="AQ391" s="7">
        <f t="shared" si="107"/>
        <v>4</v>
      </c>
      <c r="AR391" s="3">
        <f t="shared" si="108"/>
        <v>102</v>
      </c>
      <c r="AS391" s="8">
        <f t="shared" si="106"/>
        <v>3.9215686274509803E-2</v>
      </c>
    </row>
    <row r="392" spans="1:45" ht="26.4">
      <c r="A392" s="131"/>
      <c r="B392" s="133"/>
      <c r="C392" s="125" t="s">
        <v>114</v>
      </c>
      <c r="D392" s="52"/>
      <c r="E392" s="27"/>
      <c r="F392" s="97" t="s">
        <v>140</v>
      </c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97" t="s">
        <v>140</v>
      </c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97" t="s">
        <v>140</v>
      </c>
      <c r="AI392" s="27"/>
      <c r="AJ392" s="27"/>
      <c r="AK392" s="128" t="s">
        <v>155</v>
      </c>
      <c r="AL392" s="27"/>
      <c r="AM392" s="110"/>
      <c r="AN392" s="110"/>
      <c r="AO392" s="110"/>
      <c r="AP392" s="110"/>
      <c r="AQ392" s="7">
        <f t="shared" si="107"/>
        <v>4</v>
      </c>
      <c r="AR392" s="3">
        <f t="shared" si="108"/>
        <v>102</v>
      </c>
      <c r="AS392" s="8">
        <f t="shared" si="106"/>
        <v>3.9215686274509803E-2</v>
      </c>
    </row>
    <row r="393" spans="1:45" ht="26.4">
      <c r="A393" s="131"/>
      <c r="B393" s="133"/>
      <c r="C393" s="125" t="s">
        <v>115</v>
      </c>
      <c r="D393" s="52"/>
      <c r="E393" s="27"/>
      <c r="F393" s="97" t="s">
        <v>140</v>
      </c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97" t="s">
        <v>140</v>
      </c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97" t="s">
        <v>140</v>
      </c>
      <c r="AI393" s="27"/>
      <c r="AJ393" s="27"/>
      <c r="AK393" s="128" t="s">
        <v>155</v>
      </c>
      <c r="AL393" s="27"/>
      <c r="AM393" s="110"/>
      <c r="AN393" s="110"/>
      <c r="AO393" s="110"/>
      <c r="AP393" s="110"/>
      <c r="AQ393" s="7">
        <f t="shared" si="107"/>
        <v>4</v>
      </c>
      <c r="AR393" s="3">
        <f t="shared" si="108"/>
        <v>102</v>
      </c>
      <c r="AS393" s="8">
        <f t="shared" si="106"/>
        <v>3.9215686274509803E-2</v>
      </c>
    </row>
    <row r="394" spans="1:45" ht="12.75" customHeight="1">
      <c r="A394" s="131"/>
      <c r="B394" s="134"/>
      <c r="C394" s="125" t="s">
        <v>153</v>
      </c>
      <c r="D394" s="52"/>
      <c r="E394" s="27"/>
      <c r="F394" s="97" t="s">
        <v>140</v>
      </c>
      <c r="G394" s="27"/>
      <c r="H394" s="27"/>
      <c r="I394" s="42"/>
      <c r="J394" s="27"/>
      <c r="K394" s="27"/>
      <c r="L394" s="27"/>
      <c r="M394" s="27"/>
      <c r="N394" s="27"/>
      <c r="O394" s="27"/>
      <c r="P394" s="27"/>
      <c r="Q394" s="27"/>
      <c r="R394" s="97" t="s">
        <v>140</v>
      </c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97" t="s">
        <v>140</v>
      </c>
      <c r="AI394" s="27"/>
      <c r="AJ394" s="27"/>
      <c r="AK394" s="128" t="s">
        <v>155</v>
      </c>
      <c r="AL394" s="27"/>
      <c r="AM394" s="110"/>
      <c r="AN394" s="110"/>
      <c r="AO394" s="110"/>
      <c r="AP394" s="110"/>
      <c r="AQ394" s="7">
        <f t="shared" si="107"/>
        <v>4</v>
      </c>
      <c r="AR394" s="3">
        <f t="shared" si="108"/>
        <v>102</v>
      </c>
      <c r="AS394" s="8">
        <f t="shared" si="106"/>
        <v>3.9215686274509803E-2</v>
      </c>
    </row>
    <row r="395" spans="1:45" ht="12.75" customHeight="1">
      <c r="A395" s="131"/>
      <c r="B395" s="132" t="s">
        <v>100</v>
      </c>
      <c r="C395" s="51" t="s">
        <v>113</v>
      </c>
      <c r="D395" s="52"/>
      <c r="E395" s="27"/>
      <c r="F395" s="27"/>
      <c r="G395" s="27"/>
      <c r="H395" s="44"/>
      <c r="I395" s="42"/>
      <c r="J395" s="27"/>
      <c r="K395" s="97" t="s">
        <v>133</v>
      </c>
      <c r="L395" s="27"/>
      <c r="M395" s="27"/>
      <c r="N395" s="27"/>
      <c r="O395" s="27"/>
      <c r="P395" s="97" t="s">
        <v>133</v>
      </c>
      <c r="Q395" s="27"/>
      <c r="R395" s="27"/>
      <c r="S395" s="27"/>
      <c r="T395" s="27"/>
      <c r="U395" s="97" t="s">
        <v>133</v>
      </c>
      <c r="V395" s="130" t="s">
        <v>154</v>
      </c>
      <c r="W395" s="27"/>
      <c r="X395" s="27"/>
      <c r="Y395" s="27"/>
      <c r="Z395" s="27"/>
      <c r="AA395" s="97" t="s">
        <v>133</v>
      </c>
      <c r="AB395" s="27"/>
      <c r="AC395" s="27"/>
      <c r="AD395" s="27"/>
      <c r="AE395" s="27"/>
      <c r="AF395" s="97" t="s">
        <v>133</v>
      </c>
      <c r="AG395" s="27"/>
      <c r="AH395" s="27"/>
      <c r="AI395" s="27"/>
      <c r="AJ395" s="27"/>
      <c r="AK395" s="97" t="s">
        <v>133</v>
      </c>
      <c r="AL395" s="128" t="s">
        <v>155</v>
      </c>
      <c r="AM395" s="110"/>
      <c r="AN395" s="110"/>
      <c r="AO395" s="110"/>
      <c r="AP395" s="110"/>
      <c r="AQ395" s="7">
        <f t="shared" si="107"/>
        <v>8</v>
      </c>
      <c r="AR395" s="3">
        <f t="shared" si="108"/>
        <v>102</v>
      </c>
      <c r="AS395" s="8">
        <f t="shared" si="106"/>
        <v>7.8431372549019607E-2</v>
      </c>
    </row>
    <row r="396" spans="1:45" ht="12.75" customHeight="1">
      <c r="A396" s="131"/>
      <c r="B396" s="133"/>
      <c r="C396" s="51" t="s">
        <v>114</v>
      </c>
      <c r="D396" s="80"/>
      <c r="E396" s="27"/>
      <c r="F396" s="27"/>
      <c r="G396" s="27"/>
      <c r="H396" s="42"/>
      <c r="I396" s="27"/>
      <c r="J396" s="27"/>
      <c r="K396" s="97" t="s">
        <v>133</v>
      </c>
      <c r="L396" s="27"/>
      <c r="M396" s="27"/>
      <c r="N396" s="27"/>
      <c r="O396" s="27"/>
      <c r="P396" s="97" t="s">
        <v>133</v>
      </c>
      <c r="Q396" s="27"/>
      <c r="R396" s="27"/>
      <c r="S396" s="27"/>
      <c r="T396" s="27"/>
      <c r="U396" s="97" t="s">
        <v>133</v>
      </c>
      <c r="V396" s="130" t="s">
        <v>154</v>
      </c>
      <c r="W396" s="27"/>
      <c r="X396" s="27"/>
      <c r="Y396" s="27"/>
      <c r="Z396" s="27"/>
      <c r="AA396" s="97" t="s">
        <v>133</v>
      </c>
      <c r="AB396" s="27"/>
      <c r="AC396" s="27"/>
      <c r="AD396" s="27"/>
      <c r="AE396" s="27"/>
      <c r="AF396" s="97" t="s">
        <v>133</v>
      </c>
      <c r="AG396" s="27"/>
      <c r="AH396" s="27"/>
      <c r="AI396" s="27"/>
      <c r="AJ396" s="27"/>
      <c r="AK396" s="97" t="s">
        <v>133</v>
      </c>
      <c r="AL396" s="128" t="s">
        <v>155</v>
      </c>
      <c r="AM396" s="110"/>
      <c r="AN396" s="110"/>
      <c r="AO396" s="110"/>
      <c r="AP396" s="110"/>
      <c r="AQ396" s="7">
        <f t="shared" si="107"/>
        <v>8</v>
      </c>
      <c r="AR396" s="3">
        <f t="shared" si="108"/>
        <v>102</v>
      </c>
      <c r="AS396" s="8">
        <f t="shared" si="106"/>
        <v>7.8431372549019607E-2</v>
      </c>
    </row>
    <row r="397" spans="1:45" ht="12.75" customHeight="1">
      <c r="A397" s="131"/>
      <c r="B397" s="133"/>
      <c r="C397" s="125" t="s">
        <v>115</v>
      </c>
      <c r="D397" s="80"/>
      <c r="E397" s="27"/>
      <c r="F397" s="27"/>
      <c r="G397" s="27"/>
      <c r="H397" s="42"/>
      <c r="I397" s="27"/>
      <c r="J397" s="27"/>
      <c r="K397" s="97" t="s">
        <v>133</v>
      </c>
      <c r="L397" s="27"/>
      <c r="M397" s="27"/>
      <c r="N397" s="27"/>
      <c r="O397" s="27"/>
      <c r="P397" s="97" t="s">
        <v>133</v>
      </c>
      <c r="Q397" s="27"/>
      <c r="R397" s="27"/>
      <c r="S397" s="27"/>
      <c r="T397" s="27"/>
      <c r="U397" s="97" t="s">
        <v>133</v>
      </c>
      <c r="V397" s="130" t="s">
        <v>154</v>
      </c>
      <c r="W397" s="27"/>
      <c r="X397" s="27"/>
      <c r="Y397" s="27"/>
      <c r="Z397" s="27"/>
      <c r="AA397" s="97" t="s">
        <v>133</v>
      </c>
      <c r="AB397" s="27"/>
      <c r="AC397" s="27"/>
      <c r="AD397" s="27"/>
      <c r="AE397" s="27"/>
      <c r="AF397" s="97" t="s">
        <v>133</v>
      </c>
      <c r="AG397" s="27"/>
      <c r="AH397" s="27"/>
      <c r="AI397" s="27"/>
      <c r="AJ397" s="27"/>
      <c r="AK397" s="97" t="s">
        <v>133</v>
      </c>
      <c r="AL397" s="128" t="s">
        <v>155</v>
      </c>
      <c r="AM397" s="110"/>
      <c r="AN397" s="110"/>
      <c r="AO397" s="110"/>
      <c r="AP397" s="110"/>
      <c r="AQ397" s="7">
        <f t="shared" si="107"/>
        <v>8</v>
      </c>
      <c r="AR397" s="3">
        <f t="shared" si="108"/>
        <v>102</v>
      </c>
      <c r="AS397" s="8">
        <f t="shared" si="106"/>
        <v>7.8431372549019607E-2</v>
      </c>
    </row>
    <row r="398" spans="1:45" ht="12.75" customHeight="1">
      <c r="A398" s="131"/>
      <c r="B398" s="134"/>
      <c r="C398" s="125" t="s">
        <v>153</v>
      </c>
      <c r="D398" s="52"/>
      <c r="E398" s="27"/>
      <c r="F398" s="27"/>
      <c r="G398" s="27"/>
      <c r="H398" s="27"/>
      <c r="I398" s="27"/>
      <c r="J398" s="27"/>
      <c r="K398" s="97" t="s">
        <v>133</v>
      </c>
      <c r="L398" s="27"/>
      <c r="M398" s="27"/>
      <c r="N398" s="27"/>
      <c r="O398" s="27"/>
      <c r="P398" s="97" t="s">
        <v>133</v>
      </c>
      <c r="Q398" s="27"/>
      <c r="R398" s="27"/>
      <c r="S398" s="27"/>
      <c r="T398" s="27"/>
      <c r="U398" s="97" t="s">
        <v>133</v>
      </c>
      <c r="V398" s="130" t="s">
        <v>154</v>
      </c>
      <c r="W398" s="27"/>
      <c r="X398" s="27"/>
      <c r="Y398" s="27"/>
      <c r="Z398" s="27"/>
      <c r="AA398" s="97" t="s">
        <v>133</v>
      </c>
      <c r="AB398" s="27"/>
      <c r="AC398" s="27"/>
      <c r="AD398" s="27"/>
      <c r="AE398" s="27"/>
      <c r="AF398" s="97" t="s">
        <v>133</v>
      </c>
      <c r="AG398" s="27"/>
      <c r="AH398" s="27"/>
      <c r="AI398" s="43"/>
      <c r="AJ398" s="43"/>
      <c r="AK398" s="97" t="s">
        <v>133</v>
      </c>
      <c r="AL398" s="128" t="s">
        <v>155</v>
      </c>
      <c r="AM398" s="110"/>
      <c r="AN398" s="110"/>
      <c r="AO398" s="110"/>
      <c r="AP398" s="110"/>
      <c r="AQ398" s="7">
        <f t="shared" si="107"/>
        <v>8</v>
      </c>
      <c r="AR398" s="3">
        <f t="shared" si="108"/>
        <v>102</v>
      </c>
      <c r="AS398" s="8">
        <f t="shared" si="106"/>
        <v>7.8431372549019607E-2</v>
      </c>
    </row>
    <row r="399" spans="1:45" ht="26.4">
      <c r="A399" s="131"/>
      <c r="B399" s="132" t="s">
        <v>101</v>
      </c>
      <c r="C399" s="51" t="s">
        <v>113</v>
      </c>
      <c r="D399" s="52"/>
      <c r="E399" s="27"/>
      <c r="F399" s="27"/>
      <c r="G399" s="27"/>
      <c r="H399" s="27"/>
      <c r="I399" s="27"/>
      <c r="J399" s="27"/>
      <c r="K399" s="27"/>
      <c r="L399" s="97" t="s">
        <v>133</v>
      </c>
      <c r="M399" s="27"/>
      <c r="N399" s="27"/>
      <c r="O399" s="27"/>
      <c r="P399" s="27"/>
      <c r="Q399" s="97" t="s">
        <v>133</v>
      </c>
      <c r="R399" s="27"/>
      <c r="S399" s="27"/>
      <c r="T399" s="27"/>
      <c r="U399" s="27"/>
      <c r="V399" s="130" t="s">
        <v>154</v>
      </c>
      <c r="W399" s="97" t="s">
        <v>133</v>
      </c>
      <c r="X399" s="27"/>
      <c r="Y399" s="27"/>
      <c r="Z399" s="27"/>
      <c r="AA399" s="97" t="s">
        <v>133</v>
      </c>
      <c r="AB399" s="27"/>
      <c r="AC399" s="27"/>
      <c r="AD399" s="27"/>
      <c r="AE399" s="27"/>
      <c r="AF399" s="27"/>
      <c r="AG399" s="27"/>
      <c r="AH399" s="27"/>
      <c r="AI399" s="97" t="s">
        <v>133</v>
      </c>
      <c r="AJ399" s="43"/>
      <c r="AK399" s="27"/>
      <c r="AL399" s="128" t="s">
        <v>155</v>
      </c>
      <c r="AM399" s="110"/>
      <c r="AN399" s="110"/>
      <c r="AO399" s="110"/>
      <c r="AP399" s="110"/>
      <c r="AQ399" s="7">
        <f t="shared" si="107"/>
        <v>7</v>
      </c>
      <c r="AR399" s="3">
        <f t="shared" si="108"/>
        <v>102</v>
      </c>
      <c r="AS399" s="8">
        <f t="shared" si="106"/>
        <v>6.8627450980392163E-2</v>
      </c>
    </row>
    <row r="400" spans="1:45" ht="12.75" customHeight="1">
      <c r="A400" s="131"/>
      <c r="B400" s="133"/>
      <c r="C400" s="51" t="s">
        <v>114</v>
      </c>
      <c r="D400" s="52"/>
      <c r="E400" s="27"/>
      <c r="F400" s="27"/>
      <c r="G400" s="27"/>
      <c r="H400" s="27"/>
      <c r="I400" s="27"/>
      <c r="J400" s="27"/>
      <c r="K400" s="27"/>
      <c r="L400" s="97" t="s">
        <v>133</v>
      </c>
      <c r="M400" s="27"/>
      <c r="N400" s="27"/>
      <c r="O400" s="27"/>
      <c r="P400" s="27"/>
      <c r="Q400" s="97" t="s">
        <v>133</v>
      </c>
      <c r="R400" s="27"/>
      <c r="S400" s="27"/>
      <c r="T400" s="27"/>
      <c r="U400" s="27"/>
      <c r="V400" s="130" t="s">
        <v>154</v>
      </c>
      <c r="W400" s="97" t="s">
        <v>133</v>
      </c>
      <c r="X400" s="27"/>
      <c r="Y400" s="27"/>
      <c r="Z400" s="27"/>
      <c r="AA400" s="97" t="s">
        <v>133</v>
      </c>
      <c r="AB400" s="27"/>
      <c r="AC400" s="27"/>
      <c r="AD400" s="27"/>
      <c r="AE400" s="27"/>
      <c r="AF400" s="27"/>
      <c r="AG400" s="27"/>
      <c r="AH400" s="27"/>
      <c r="AI400" s="97" t="s">
        <v>133</v>
      </c>
      <c r="AJ400" s="43"/>
      <c r="AK400" s="27"/>
      <c r="AL400" s="128" t="s">
        <v>155</v>
      </c>
      <c r="AM400" s="110"/>
      <c r="AN400" s="110"/>
      <c r="AO400" s="110"/>
      <c r="AP400" s="110"/>
      <c r="AQ400" s="7">
        <f t="shared" si="107"/>
        <v>7</v>
      </c>
      <c r="AR400" s="3">
        <f t="shared" si="108"/>
        <v>102</v>
      </c>
      <c r="AS400" s="8">
        <f t="shared" si="106"/>
        <v>6.8627450980392163E-2</v>
      </c>
    </row>
    <row r="401" spans="1:45" ht="12.75" customHeight="1">
      <c r="A401" s="131"/>
      <c r="B401" s="133"/>
      <c r="C401" s="125" t="s">
        <v>115</v>
      </c>
      <c r="D401" s="52"/>
      <c r="E401" s="27"/>
      <c r="F401" s="27"/>
      <c r="G401" s="27"/>
      <c r="H401" s="27"/>
      <c r="I401" s="27"/>
      <c r="J401" s="27"/>
      <c r="K401" s="27"/>
      <c r="L401" s="97" t="s">
        <v>133</v>
      </c>
      <c r="M401" s="27"/>
      <c r="N401" s="27"/>
      <c r="O401" s="27"/>
      <c r="P401" s="27"/>
      <c r="Q401" s="97" t="s">
        <v>133</v>
      </c>
      <c r="R401" s="27"/>
      <c r="S401" s="27"/>
      <c r="T401" s="27"/>
      <c r="U401" s="27"/>
      <c r="V401" s="130" t="s">
        <v>154</v>
      </c>
      <c r="W401" s="97" t="s">
        <v>133</v>
      </c>
      <c r="X401" s="27"/>
      <c r="Y401" s="27"/>
      <c r="Z401" s="27"/>
      <c r="AA401" s="97" t="s">
        <v>133</v>
      </c>
      <c r="AB401" s="27"/>
      <c r="AC401" s="27"/>
      <c r="AD401" s="27"/>
      <c r="AE401" s="27"/>
      <c r="AF401" s="27"/>
      <c r="AG401" s="27"/>
      <c r="AH401" s="27"/>
      <c r="AI401" s="97" t="s">
        <v>133</v>
      </c>
      <c r="AJ401" s="43"/>
      <c r="AK401" s="27"/>
      <c r="AL401" s="128" t="s">
        <v>155</v>
      </c>
      <c r="AM401" s="110"/>
      <c r="AN401" s="110"/>
      <c r="AO401" s="110"/>
      <c r="AP401" s="110"/>
      <c r="AQ401" s="7">
        <f t="shared" si="107"/>
        <v>7</v>
      </c>
      <c r="AR401" s="3">
        <f t="shared" si="108"/>
        <v>102</v>
      </c>
      <c r="AS401" s="8">
        <f t="shared" si="106"/>
        <v>6.8627450980392163E-2</v>
      </c>
    </row>
    <row r="402" spans="1:45" ht="12.75" customHeight="1">
      <c r="A402" s="131"/>
      <c r="B402" s="134"/>
      <c r="C402" s="125" t="s">
        <v>153</v>
      </c>
      <c r="D402" s="52"/>
      <c r="E402" s="27"/>
      <c r="F402" s="27"/>
      <c r="G402" s="27"/>
      <c r="H402" s="27"/>
      <c r="I402" s="27"/>
      <c r="J402" s="27"/>
      <c r="K402" s="27"/>
      <c r="L402" s="97" t="s">
        <v>133</v>
      </c>
      <c r="M402" s="27"/>
      <c r="N402" s="27"/>
      <c r="O402" s="27"/>
      <c r="P402" s="27"/>
      <c r="Q402" s="97" t="s">
        <v>133</v>
      </c>
      <c r="R402" s="27"/>
      <c r="S402" s="27"/>
      <c r="T402" s="27"/>
      <c r="U402" s="27"/>
      <c r="V402" s="130" t="s">
        <v>154</v>
      </c>
      <c r="W402" s="97" t="s">
        <v>133</v>
      </c>
      <c r="X402" s="27"/>
      <c r="Y402" s="27"/>
      <c r="Z402" s="27"/>
      <c r="AA402" s="97" t="s">
        <v>133</v>
      </c>
      <c r="AB402" s="27"/>
      <c r="AC402" s="27"/>
      <c r="AD402" s="27"/>
      <c r="AE402" s="27"/>
      <c r="AF402" s="27"/>
      <c r="AG402" s="27"/>
      <c r="AH402" s="27"/>
      <c r="AI402" s="97" t="s">
        <v>133</v>
      </c>
      <c r="AJ402" s="43"/>
      <c r="AK402" s="27"/>
      <c r="AL402" s="128" t="s">
        <v>155</v>
      </c>
      <c r="AM402" s="110"/>
      <c r="AN402" s="110"/>
      <c r="AO402" s="110"/>
      <c r="AP402" s="110"/>
      <c r="AQ402" s="7">
        <f t="shared" si="107"/>
        <v>7</v>
      </c>
      <c r="AR402" s="3">
        <f t="shared" si="108"/>
        <v>102</v>
      </c>
      <c r="AS402" s="8">
        <f t="shared" si="106"/>
        <v>6.8627450980392163E-2</v>
      </c>
    </row>
    <row r="403" spans="1:45" ht="12.75" customHeight="1">
      <c r="A403" s="131"/>
      <c r="B403" s="132" t="s">
        <v>102</v>
      </c>
      <c r="C403" s="51" t="s">
        <v>113</v>
      </c>
      <c r="D403" s="50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130" t="s">
        <v>154</v>
      </c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3"/>
      <c r="AJ403" s="43"/>
      <c r="AK403" s="97" t="s">
        <v>133</v>
      </c>
      <c r="AL403" s="128" t="s">
        <v>155</v>
      </c>
      <c r="AM403" s="110"/>
      <c r="AN403" s="110"/>
      <c r="AO403" s="110"/>
      <c r="AP403" s="110"/>
      <c r="AQ403" s="7">
        <f t="shared" si="107"/>
        <v>3</v>
      </c>
      <c r="AR403" s="3">
        <f>34*1</f>
        <v>34</v>
      </c>
      <c r="AS403" s="8">
        <f t="shared" si="106"/>
        <v>8.8235294117647065E-2</v>
      </c>
    </row>
    <row r="404" spans="1:45" ht="26.4">
      <c r="A404" s="131"/>
      <c r="B404" s="133"/>
      <c r="C404" s="51" t="s">
        <v>114</v>
      </c>
      <c r="D404" s="52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130" t="s">
        <v>154</v>
      </c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3"/>
      <c r="AJ404" s="43"/>
      <c r="AK404" s="97" t="s">
        <v>133</v>
      </c>
      <c r="AL404" s="128" t="s">
        <v>155</v>
      </c>
      <c r="AM404" s="110"/>
      <c r="AN404" s="110"/>
      <c r="AO404" s="110"/>
      <c r="AP404" s="110"/>
      <c r="AQ404" s="7">
        <f t="shared" si="107"/>
        <v>3</v>
      </c>
      <c r="AR404" s="3">
        <f t="shared" ref="AR404:AR410" si="109">34*1</f>
        <v>34</v>
      </c>
      <c r="AS404" s="8">
        <f t="shared" si="106"/>
        <v>8.8235294117647065E-2</v>
      </c>
    </row>
    <row r="405" spans="1:45" ht="26.4">
      <c r="A405" s="131"/>
      <c r="B405" s="133"/>
      <c r="C405" s="125" t="s">
        <v>115</v>
      </c>
      <c r="D405" s="52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130" t="s">
        <v>154</v>
      </c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3"/>
      <c r="AJ405" s="43"/>
      <c r="AK405" s="97" t="s">
        <v>133</v>
      </c>
      <c r="AL405" s="128" t="s">
        <v>155</v>
      </c>
      <c r="AM405" s="110"/>
      <c r="AN405" s="110"/>
      <c r="AO405" s="110"/>
      <c r="AP405" s="110"/>
      <c r="AQ405" s="7">
        <f t="shared" si="107"/>
        <v>3</v>
      </c>
      <c r="AR405" s="3">
        <f t="shared" si="109"/>
        <v>34</v>
      </c>
      <c r="AS405" s="8">
        <f t="shared" si="106"/>
        <v>8.8235294117647065E-2</v>
      </c>
    </row>
    <row r="406" spans="1:45" ht="26.4">
      <c r="A406" s="131"/>
      <c r="B406" s="134"/>
      <c r="C406" s="125" t="s">
        <v>153</v>
      </c>
      <c r="D406" s="50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130" t="s">
        <v>154</v>
      </c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3"/>
      <c r="AJ406" s="43"/>
      <c r="AK406" s="97" t="s">
        <v>133</v>
      </c>
      <c r="AL406" s="128" t="s">
        <v>155</v>
      </c>
      <c r="AM406" s="110"/>
      <c r="AN406" s="110"/>
      <c r="AO406" s="110"/>
      <c r="AP406" s="110"/>
      <c r="AQ406" s="7">
        <f t="shared" si="107"/>
        <v>3</v>
      </c>
      <c r="AR406" s="3">
        <f t="shared" si="109"/>
        <v>34</v>
      </c>
      <c r="AS406" s="8">
        <f t="shared" si="106"/>
        <v>8.8235294117647065E-2</v>
      </c>
    </row>
    <row r="407" spans="1:45" ht="26.4">
      <c r="A407" s="131"/>
      <c r="B407" s="132" t="s">
        <v>35</v>
      </c>
      <c r="C407" s="51" t="s">
        <v>113</v>
      </c>
      <c r="D407" s="50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97" t="s">
        <v>133</v>
      </c>
      <c r="S407" s="27"/>
      <c r="T407" s="27"/>
      <c r="U407" s="27"/>
      <c r="V407" s="27"/>
      <c r="W407" s="27"/>
      <c r="X407" s="97" t="s">
        <v>133</v>
      </c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3"/>
      <c r="AJ407" s="43"/>
      <c r="AK407" s="27"/>
      <c r="AL407" s="27"/>
      <c r="AM407" s="128" t="s">
        <v>155</v>
      </c>
      <c r="AN407" s="110"/>
      <c r="AO407" s="110"/>
      <c r="AP407" s="110"/>
      <c r="AQ407" s="7">
        <f t="shared" si="107"/>
        <v>3</v>
      </c>
      <c r="AR407" s="3">
        <f t="shared" si="109"/>
        <v>34</v>
      </c>
      <c r="AS407" s="8">
        <f t="shared" si="106"/>
        <v>8.8235294117647065E-2</v>
      </c>
    </row>
    <row r="408" spans="1:45" ht="26.4">
      <c r="A408" s="131"/>
      <c r="B408" s="133"/>
      <c r="C408" s="51" t="s">
        <v>114</v>
      </c>
      <c r="D408" s="50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97" t="s">
        <v>133</v>
      </c>
      <c r="S408" s="27"/>
      <c r="T408" s="27"/>
      <c r="U408" s="27"/>
      <c r="V408" s="27"/>
      <c r="W408" s="27"/>
      <c r="X408" s="97" t="s">
        <v>133</v>
      </c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3"/>
      <c r="AJ408" s="43"/>
      <c r="AK408" s="27"/>
      <c r="AL408" s="27"/>
      <c r="AM408" s="128" t="s">
        <v>155</v>
      </c>
      <c r="AN408" s="110"/>
      <c r="AO408" s="110"/>
      <c r="AP408" s="110"/>
      <c r="AQ408" s="7">
        <f t="shared" si="107"/>
        <v>3</v>
      </c>
      <c r="AR408" s="3">
        <f t="shared" si="109"/>
        <v>34</v>
      </c>
      <c r="AS408" s="8">
        <f t="shared" si="106"/>
        <v>8.8235294117647065E-2</v>
      </c>
    </row>
    <row r="409" spans="1:45" ht="26.4">
      <c r="A409" s="131"/>
      <c r="B409" s="133"/>
      <c r="C409" s="125" t="s">
        <v>115</v>
      </c>
      <c r="D409" s="5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97" t="s">
        <v>133</v>
      </c>
      <c r="S409" s="27"/>
      <c r="T409" s="27"/>
      <c r="U409" s="27"/>
      <c r="V409" s="27"/>
      <c r="W409" s="27"/>
      <c r="X409" s="97" t="s">
        <v>133</v>
      </c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3"/>
      <c r="AJ409" s="43"/>
      <c r="AK409" s="27"/>
      <c r="AL409" s="27"/>
      <c r="AM409" s="128" t="s">
        <v>155</v>
      </c>
      <c r="AN409" s="110"/>
      <c r="AO409" s="110"/>
      <c r="AP409" s="110"/>
      <c r="AQ409" s="7">
        <f t="shared" si="107"/>
        <v>3</v>
      </c>
      <c r="AR409" s="3">
        <f t="shared" si="109"/>
        <v>34</v>
      </c>
      <c r="AS409" s="8">
        <f t="shared" si="106"/>
        <v>8.8235294117647065E-2</v>
      </c>
    </row>
    <row r="410" spans="1:45" ht="26.4">
      <c r="A410" s="131"/>
      <c r="B410" s="133"/>
      <c r="C410" s="125" t="s">
        <v>153</v>
      </c>
      <c r="D410" s="50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97" t="s">
        <v>133</v>
      </c>
      <c r="S410" s="27"/>
      <c r="T410" s="27"/>
      <c r="U410" s="27"/>
      <c r="V410" s="27"/>
      <c r="W410" s="27"/>
      <c r="X410" s="97" t="s">
        <v>133</v>
      </c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3"/>
      <c r="AJ410" s="43"/>
      <c r="AK410" s="43"/>
      <c r="AL410" s="43"/>
      <c r="AM410" s="128" t="s">
        <v>155</v>
      </c>
      <c r="AN410" s="110"/>
      <c r="AO410" s="110"/>
      <c r="AP410" s="110"/>
      <c r="AQ410" s="7">
        <f t="shared" si="107"/>
        <v>3</v>
      </c>
      <c r="AR410" s="3">
        <f t="shared" si="109"/>
        <v>34</v>
      </c>
      <c r="AS410" s="8">
        <f t="shared" si="106"/>
        <v>8.8235294117647065E-2</v>
      </c>
    </row>
    <row r="411" spans="1:45" ht="26.4">
      <c r="A411" s="131"/>
      <c r="B411" s="132" t="s">
        <v>28</v>
      </c>
      <c r="C411" s="51" t="s">
        <v>113</v>
      </c>
      <c r="D411" s="50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97" t="s">
        <v>133</v>
      </c>
      <c r="R411" s="27"/>
      <c r="S411" s="27"/>
      <c r="T411" s="27"/>
      <c r="U411" s="97" t="s">
        <v>133</v>
      </c>
      <c r="V411" s="27"/>
      <c r="W411" s="27"/>
      <c r="X411" s="27"/>
      <c r="Y411" s="27"/>
      <c r="Z411" s="27"/>
      <c r="AA411" s="97" t="s">
        <v>133</v>
      </c>
      <c r="AB411" s="27"/>
      <c r="AC411" s="27"/>
      <c r="AD411" s="27"/>
      <c r="AE411" s="27"/>
      <c r="AF411" s="27"/>
      <c r="AG411" s="27"/>
      <c r="AH411" s="27"/>
      <c r="AI411" s="43"/>
      <c r="AJ411" s="43"/>
      <c r="AK411" s="43"/>
      <c r="AL411" s="43"/>
      <c r="AM411" s="128" t="s">
        <v>155</v>
      </c>
      <c r="AN411" s="110"/>
      <c r="AO411" s="110"/>
      <c r="AP411" s="110"/>
      <c r="AQ411" s="7">
        <f t="shared" si="107"/>
        <v>4</v>
      </c>
      <c r="AR411" s="3">
        <f>34*2</f>
        <v>68</v>
      </c>
      <c r="AS411" s="8">
        <f t="shared" si="106"/>
        <v>5.8823529411764705E-2</v>
      </c>
    </row>
    <row r="412" spans="1:45" ht="26.4">
      <c r="A412" s="131"/>
      <c r="B412" s="133"/>
      <c r="C412" s="51" t="s">
        <v>114</v>
      </c>
      <c r="D412" s="50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97" t="s">
        <v>133</v>
      </c>
      <c r="R412" s="27"/>
      <c r="S412" s="27"/>
      <c r="T412" s="27"/>
      <c r="U412" s="97" t="s">
        <v>133</v>
      </c>
      <c r="V412" s="27"/>
      <c r="W412" s="27"/>
      <c r="X412" s="27"/>
      <c r="Y412" s="27"/>
      <c r="Z412" s="27"/>
      <c r="AA412" s="97" t="s">
        <v>133</v>
      </c>
      <c r="AB412" s="27"/>
      <c r="AC412" s="27"/>
      <c r="AD412" s="27"/>
      <c r="AE412" s="27"/>
      <c r="AF412" s="27"/>
      <c r="AG412" s="27"/>
      <c r="AH412" s="27"/>
      <c r="AI412" s="43"/>
      <c r="AJ412" s="43"/>
      <c r="AK412" s="43"/>
      <c r="AL412" s="43"/>
      <c r="AM412" s="128" t="s">
        <v>155</v>
      </c>
      <c r="AN412" s="110"/>
      <c r="AO412" s="110"/>
      <c r="AP412" s="110"/>
      <c r="AQ412" s="7">
        <f t="shared" si="107"/>
        <v>4</v>
      </c>
      <c r="AR412" s="3">
        <f t="shared" ref="AR412:AR414" si="110">34*2</f>
        <v>68</v>
      </c>
      <c r="AS412" s="8">
        <f>AQ412/AR412</f>
        <v>5.8823529411764705E-2</v>
      </c>
    </row>
    <row r="413" spans="1:45" ht="26.4">
      <c r="A413" s="131"/>
      <c r="B413" s="133"/>
      <c r="C413" s="125" t="s">
        <v>115</v>
      </c>
      <c r="D413" s="5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97" t="s">
        <v>133</v>
      </c>
      <c r="R413" s="27"/>
      <c r="S413" s="27"/>
      <c r="T413" s="27"/>
      <c r="U413" s="97" t="s">
        <v>133</v>
      </c>
      <c r="V413" s="27"/>
      <c r="W413" s="27"/>
      <c r="X413" s="27"/>
      <c r="Y413" s="27"/>
      <c r="Z413" s="27"/>
      <c r="AA413" s="97" t="s">
        <v>133</v>
      </c>
      <c r="AB413" s="27"/>
      <c r="AC413" s="27"/>
      <c r="AD413" s="27"/>
      <c r="AE413" s="27"/>
      <c r="AF413" s="27"/>
      <c r="AG413" s="27"/>
      <c r="AH413" s="27"/>
      <c r="AI413" s="43"/>
      <c r="AJ413" s="43"/>
      <c r="AK413" s="43"/>
      <c r="AL413" s="43"/>
      <c r="AM413" s="128" t="s">
        <v>155</v>
      </c>
      <c r="AN413" s="110"/>
      <c r="AO413" s="110"/>
      <c r="AP413" s="110"/>
      <c r="AQ413" s="7">
        <f t="shared" si="107"/>
        <v>4</v>
      </c>
      <c r="AR413" s="3">
        <f t="shared" si="110"/>
        <v>68</v>
      </c>
      <c r="AS413" s="8">
        <f>AQ413/AR413</f>
        <v>5.8823529411764705E-2</v>
      </c>
    </row>
    <row r="414" spans="1:45" ht="26.4">
      <c r="A414" s="131"/>
      <c r="B414" s="134"/>
      <c r="C414" s="125" t="s">
        <v>153</v>
      </c>
      <c r="D414" s="50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97" t="s">
        <v>133</v>
      </c>
      <c r="R414" s="27"/>
      <c r="S414" s="27"/>
      <c r="T414" s="27"/>
      <c r="U414" s="97" t="s">
        <v>133</v>
      </c>
      <c r="V414" s="27"/>
      <c r="W414" s="27"/>
      <c r="X414" s="27"/>
      <c r="Y414" s="27"/>
      <c r="Z414" s="27"/>
      <c r="AA414" s="97" t="s">
        <v>133</v>
      </c>
      <c r="AB414" s="27"/>
      <c r="AC414" s="27"/>
      <c r="AD414" s="27"/>
      <c r="AE414" s="27"/>
      <c r="AF414" s="27"/>
      <c r="AG414" s="27"/>
      <c r="AH414" s="27"/>
      <c r="AI414" s="43"/>
      <c r="AJ414" s="43"/>
      <c r="AK414" s="27"/>
      <c r="AL414" s="27"/>
      <c r="AM414" s="128" t="s">
        <v>155</v>
      </c>
      <c r="AN414" s="110"/>
      <c r="AO414" s="110"/>
      <c r="AP414" s="110"/>
      <c r="AQ414" s="7">
        <f t="shared" si="107"/>
        <v>4</v>
      </c>
      <c r="AR414" s="3">
        <f t="shared" si="110"/>
        <v>68</v>
      </c>
      <c r="AS414" s="8">
        <f t="shared" si="106"/>
        <v>5.8823529411764705E-2</v>
      </c>
    </row>
    <row r="415" spans="1:45" ht="26.4">
      <c r="A415" s="131"/>
      <c r="B415" s="132" t="s">
        <v>32</v>
      </c>
      <c r="C415" s="51" t="s">
        <v>113</v>
      </c>
      <c r="D415" s="50"/>
      <c r="E415" s="27"/>
      <c r="F415" s="27"/>
      <c r="G415" s="27"/>
      <c r="H415" s="97" t="s">
        <v>140</v>
      </c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97" t="s">
        <v>140</v>
      </c>
      <c r="AA415" s="27"/>
      <c r="AB415" s="27"/>
      <c r="AC415" s="27"/>
      <c r="AD415" s="27"/>
      <c r="AE415" s="27"/>
      <c r="AF415" s="27"/>
      <c r="AG415" s="27"/>
      <c r="AH415" s="27"/>
      <c r="AI415" s="43"/>
      <c r="AJ415" s="43"/>
      <c r="AK415" s="27"/>
      <c r="AL415" s="128" t="s">
        <v>155</v>
      </c>
      <c r="AM415" s="110"/>
      <c r="AN415" s="110"/>
      <c r="AO415" s="110"/>
      <c r="AP415" s="110"/>
      <c r="AQ415" s="7">
        <f t="shared" si="107"/>
        <v>3</v>
      </c>
      <c r="AR415" s="3">
        <f>34*1</f>
        <v>34</v>
      </c>
      <c r="AS415" s="8">
        <f t="shared" si="106"/>
        <v>8.8235294117647065E-2</v>
      </c>
    </row>
    <row r="416" spans="1:45" ht="26.4">
      <c r="A416" s="131"/>
      <c r="B416" s="133"/>
      <c r="C416" s="51" t="s">
        <v>114</v>
      </c>
      <c r="D416" s="50"/>
      <c r="E416" s="27"/>
      <c r="F416" s="27"/>
      <c r="G416" s="27"/>
      <c r="H416" s="97" t="s">
        <v>140</v>
      </c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97" t="s">
        <v>140</v>
      </c>
      <c r="AA416" s="27"/>
      <c r="AB416" s="27"/>
      <c r="AC416" s="27"/>
      <c r="AD416" s="27"/>
      <c r="AE416" s="27"/>
      <c r="AF416" s="27"/>
      <c r="AG416" s="27"/>
      <c r="AH416" s="27"/>
      <c r="AI416" s="43"/>
      <c r="AJ416" s="43"/>
      <c r="AK416" s="27"/>
      <c r="AL416" s="128" t="s">
        <v>155</v>
      </c>
      <c r="AM416" s="110"/>
      <c r="AN416" s="110"/>
      <c r="AO416" s="110"/>
      <c r="AP416" s="110"/>
      <c r="AQ416" s="7">
        <f t="shared" si="107"/>
        <v>3</v>
      </c>
      <c r="AR416" s="3">
        <f t="shared" ref="AR416:AR418" si="111">34*1</f>
        <v>34</v>
      </c>
      <c r="AS416" s="8">
        <f t="shared" si="106"/>
        <v>8.8235294117647065E-2</v>
      </c>
    </row>
    <row r="417" spans="1:45" ht="26.4">
      <c r="A417" s="131"/>
      <c r="B417" s="133"/>
      <c r="C417" s="125" t="s">
        <v>115</v>
      </c>
      <c r="D417" s="57"/>
      <c r="E417" s="27"/>
      <c r="F417" s="27"/>
      <c r="G417" s="27"/>
      <c r="H417" s="97" t="s">
        <v>140</v>
      </c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97" t="s">
        <v>140</v>
      </c>
      <c r="AA417" s="27"/>
      <c r="AB417" s="27"/>
      <c r="AC417" s="27"/>
      <c r="AD417" s="27"/>
      <c r="AE417" s="27"/>
      <c r="AF417" s="27"/>
      <c r="AG417" s="27"/>
      <c r="AH417" s="27"/>
      <c r="AI417" s="43"/>
      <c r="AJ417" s="43"/>
      <c r="AK417" s="27"/>
      <c r="AL417" s="128" t="s">
        <v>155</v>
      </c>
      <c r="AM417" s="110"/>
      <c r="AN417" s="110"/>
      <c r="AO417" s="110"/>
      <c r="AP417" s="110"/>
      <c r="AQ417" s="7">
        <f t="shared" si="107"/>
        <v>3</v>
      </c>
      <c r="AR417" s="3">
        <f t="shared" si="111"/>
        <v>34</v>
      </c>
      <c r="AS417" s="8">
        <f t="shared" si="106"/>
        <v>8.8235294117647065E-2</v>
      </c>
    </row>
    <row r="418" spans="1:45" ht="26.4">
      <c r="A418" s="131"/>
      <c r="B418" s="134"/>
      <c r="C418" s="125" t="s">
        <v>153</v>
      </c>
      <c r="D418" s="50"/>
      <c r="E418" s="27"/>
      <c r="F418" s="27"/>
      <c r="G418" s="27"/>
      <c r="H418" s="97" t="s">
        <v>140</v>
      </c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97" t="s">
        <v>140</v>
      </c>
      <c r="AA418" s="27"/>
      <c r="AB418" s="27"/>
      <c r="AC418" s="27"/>
      <c r="AD418" s="27"/>
      <c r="AE418" s="27"/>
      <c r="AF418" s="27"/>
      <c r="AG418" s="27"/>
      <c r="AH418" s="27"/>
      <c r="AI418" s="43"/>
      <c r="AJ418" s="43"/>
      <c r="AK418" s="27"/>
      <c r="AL418" s="128" t="s">
        <v>155</v>
      </c>
      <c r="AM418" s="110"/>
      <c r="AN418" s="110"/>
      <c r="AO418" s="110"/>
      <c r="AP418" s="110"/>
      <c r="AQ418" s="7">
        <f t="shared" si="107"/>
        <v>3</v>
      </c>
      <c r="AR418" s="3">
        <f t="shared" si="111"/>
        <v>34</v>
      </c>
      <c r="AS418" s="8">
        <f t="shared" si="106"/>
        <v>8.8235294117647065E-2</v>
      </c>
    </row>
    <row r="419" spans="1:45" ht="26.4">
      <c r="A419" s="131"/>
      <c r="B419" s="132" t="s">
        <v>30</v>
      </c>
      <c r="C419" s="51" t="s">
        <v>113</v>
      </c>
      <c r="D419" s="50"/>
      <c r="E419" s="27"/>
      <c r="F419" s="27"/>
      <c r="G419" s="27"/>
      <c r="H419" s="27"/>
      <c r="I419" s="97" t="s">
        <v>140</v>
      </c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97" t="s">
        <v>140</v>
      </c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43"/>
      <c r="AJ419" s="119" t="s">
        <v>133</v>
      </c>
      <c r="AK419" s="27"/>
      <c r="AL419" s="128" t="s">
        <v>155</v>
      </c>
      <c r="AM419" s="110"/>
      <c r="AN419" s="110"/>
      <c r="AO419" s="110"/>
      <c r="AP419" s="110"/>
      <c r="AQ419" s="7">
        <f t="shared" si="107"/>
        <v>4</v>
      </c>
      <c r="AR419" s="3">
        <f>34*2</f>
        <v>68</v>
      </c>
      <c r="AS419" s="8">
        <f t="shared" si="106"/>
        <v>5.8823529411764705E-2</v>
      </c>
    </row>
    <row r="420" spans="1:45" ht="26.4">
      <c r="A420" s="131"/>
      <c r="B420" s="133"/>
      <c r="C420" s="51" t="s">
        <v>114</v>
      </c>
      <c r="D420" s="50"/>
      <c r="E420" s="27"/>
      <c r="F420" s="27"/>
      <c r="G420" s="27"/>
      <c r="H420" s="27"/>
      <c r="I420" s="97" t="s">
        <v>140</v>
      </c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97" t="s">
        <v>140</v>
      </c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43"/>
      <c r="AJ420" s="119" t="s">
        <v>133</v>
      </c>
      <c r="AK420" s="27"/>
      <c r="AL420" s="128" t="s">
        <v>155</v>
      </c>
      <c r="AM420" s="110"/>
      <c r="AN420" s="110"/>
      <c r="AO420" s="110"/>
      <c r="AP420" s="110"/>
      <c r="AQ420" s="7">
        <f t="shared" si="107"/>
        <v>4</v>
      </c>
      <c r="AR420" s="3">
        <f t="shared" ref="AR420:AR422" si="112">34*2</f>
        <v>68</v>
      </c>
      <c r="AS420" s="8">
        <f t="shared" si="106"/>
        <v>5.8823529411764705E-2</v>
      </c>
    </row>
    <row r="421" spans="1:45" ht="26.4">
      <c r="A421" s="131"/>
      <c r="B421" s="133"/>
      <c r="C421" s="125" t="s">
        <v>115</v>
      </c>
      <c r="D421" s="57"/>
      <c r="E421" s="27"/>
      <c r="F421" s="27"/>
      <c r="G421" s="27"/>
      <c r="H421" s="27"/>
      <c r="I421" s="97" t="s">
        <v>140</v>
      </c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97" t="s">
        <v>140</v>
      </c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43"/>
      <c r="AJ421" s="119" t="s">
        <v>133</v>
      </c>
      <c r="AK421" s="27"/>
      <c r="AL421" s="128" t="s">
        <v>155</v>
      </c>
      <c r="AM421" s="110"/>
      <c r="AN421" s="110"/>
      <c r="AO421" s="110"/>
      <c r="AP421" s="110"/>
      <c r="AQ421" s="7">
        <f t="shared" si="107"/>
        <v>4</v>
      </c>
      <c r="AR421" s="3">
        <f t="shared" si="112"/>
        <v>68</v>
      </c>
      <c r="AS421" s="8">
        <f t="shared" si="106"/>
        <v>5.8823529411764705E-2</v>
      </c>
    </row>
    <row r="422" spans="1:45" ht="26.4">
      <c r="A422" s="131"/>
      <c r="B422" s="134"/>
      <c r="C422" s="125" t="s">
        <v>153</v>
      </c>
      <c r="D422" s="50"/>
      <c r="E422" s="27"/>
      <c r="F422" s="27"/>
      <c r="G422" s="27"/>
      <c r="H422" s="27"/>
      <c r="I422" s="97" t="s">
        <v>140</v>
      </c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97" t="s">
        <v>140</v>
      </c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43"/>
      <c r="AJ422" s="119" t="s">
        <v>133</v>
      </c>
      <c r="AK422" s="27"/>
      <c r="AL422" s="128" t="s">
        <v>155</v>
      </c>
      <c r="AM422" s="110"/>
      <c r="AN422" s="110"/>
      <c r="AO422" s="110"/>
      <c r="AP422" s="110"/>
      <c r="AQ422" s="7">
        <f t="shared" si="107"/>
        <v>4</v>
      </c>
      <c r="AR422" s="3">
        <f t="shared" si="112"/>
        <v>68</v>
      </c>
      <c r="AS422" s="8">
        <f t="shared" si="106"/>
        <v>5.8823529411764705E-2</v>
      </c>
    </row>
    <row r="423" spans="1:45" ht="26.4">
      <c r="A423" s="131"/>
      <c r="B423" s="132" t="s">
        <v>34</v>
      </c>
      <c r="C423" s="51" t="s">
        <v>113</v>
      </c>
      <c r="D423" s="50"/>
      <c r="E423" s="27"/>
      <c r="F423" s="27"/>
      <c r="G423" s="27"/>
      <c r="H423" s="27"/>
      <c r="I423" s="27"/>
      <c r="J423" s="27"/>
      <c r="K423" s="27"/>
      <c r="L423" s="27"/>
      <c r="M423" s="27"/>
      <c r="N423" s="97" t="s">
        <v>133</v>
      </c>
      <c r="O423" s="27"/>
      <c r="P423" s="27"/>
      <c r="Q423" s="27"/>
      <c r="R423" s="27"/>
      <c r="S423" s="27"/>
      <c r="T423" s="27"/>
      <c r="U423" s="27"/>
      <c r="V423" s="97" t="s">
        <v>133</v>
      </c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97" t="s">
        <v>133</v>
      </c>
      <c r="AJ423" s="43"/>
      <c r="AK423" s="27"/>
      <c r="AL423" s="27"/>
      <c r="AM423" s="128" t="s">
        <v>155</v>
      </c>
      <c r="AN423" s="110"/>
      <c r="AO423" s="110"/>
      <c r="AP423" s="110"/>
      <c r="AQ423" s="7">
        <f t="shared" si="107"/>
        <v>4</v>
      </c>
      <c r="AR423" s="3">
        <f>34*3</f>
        <v>102</v>
      </c>
      <c r="AS423" s="8">
        <f t="shared" si="106"/>
        <v>3.9215686274509803E-2</v>
      </c>
    </row>
    <row r="424" spans="1:45" ht="26.4">
      <c r="A424" s="131"/>
      <c r="B424" s="133"/>
      <c r="C424" s="51" t="s">
        <v>114</v>
      </c>
      <c r="D424" s="50"/>
      <c r="E424" s="27"/>
      <c r="F424" s="27"/>
      <c r="G424" s="27"/>
      <c r="H424" s="27"/>
      <c r="I424" s="27"/>
      <c r="J424" s="27"/>
      <c r="K424" s="27"/>
      <c r="L424" s="27"/>
      <c r="M424" s="27"/>
      <c r="N424" s="97" t="s">
        <v>133</v>
      </c>
      <c r="O424" s="27"/>
      <c r="P424" s="27"/>
      <c r="Q424" s="27"/>
      <c r="R424" s="27"/>
      <c r="S424" s="27"/>
      <c r="T424" s="27"/>
      <c r="U424" s="27"/>
      <c r="V424" s="97" t="s">
        <v>133</v>
      </c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97" t="s">
        <v>133</v>
      </c>
      <c r="AJ424" s="43"/>
      <c r="AK424" s="27"/>
      <c r="AL424" s="27"/>
      <c r="AM424" s="128" t="s">
        <v>155</v>
      </c>
      <c r="AN424" s="110"/>
      <c r="AO424" s="110"/>
      <c r="AP424" s="110"/>
      <c r="AQ424" s="7">
        <f t="shared" si="107"/>
        <v>4</v>
      </c>
      <c r="AR424" s="3">
        <f t="shared" ref="AR424:AR426" si="113">34*3</f>
        <v>102</v>
      </c>
      <c r="AS424" s="8">
        <f t="shared" si="106"/>
        <v>3.9215686274509803E-2</v>
      </c>
    </row>
    <row r="425" spans="1:45" ht="26.4">
      <c r="A425" s="131"/>
      <c r="B425" s="133"/>
      <c r="C425" s="125" t="s">
        <v>115</v>
      </c>
      <c r="D425" s="57"/>
      <c r="E425" s="27"/>
      <c r="F425" s="27"/>
      <c r="G425" s="27"/>
      <c r="H425" s="27"/>
      <c r="I425" s="27"/>
      <c r="J425" s="27"/>
      <c r="K425" s="27"/>
      <c r="L425" s="27"/>
      <c r="M425" s="27"/>
      <c r="N425" s="97" t="s">
        <v>133</v>
      </c>
      <c r="O425" s="27"/>
      <c r="P425" s="27"/>
      <c r="Q425" s="27"/>
      <c r="R425" s="27"/>
      <c r="S425" s="27"/>
      <c r="T425" s="27"/>
      <c r="U425" s="27"/>
      <c r="V425" s="97" t="s">
        <v>133</v>
      </c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97" t="s">
        <v>133</v>
      </c>
      <c r="AJ425" s="43"/>
      <c r="AK425" s="27"/>
      <c r="AL425" s="27"/>
      <c r="AM425" s="128" t="s">
        <v>155</v>
      </c>
      <c r="AN425" s="110"/>
      <c r="AO425" s="110"/>
      <c r="AP425" s="110"/>
      <c r="AQ425" s="7">
        <f t="shared" si="107"/>
        <v>4</v>
      </c>
      <c r="AR425" s="3">
        <f t="shared" si="113"/>
        <v>102</v>
      </c>
      <c r="AS425" s="8">
        <f t="shared" si="106"/>
        <v>3.9215686274509803E-2</v>
      </c>
    </row>
    <row r="426" spans="1:45" ht="26.4">
      <c r="A426" s="131"/>
      <c r="B426" s="134"/>
      <c r="C426" s="125" t="s">
        <v>153</v>
      </c>
      <c r="D426" s="50"/>
      <c r="E426" s="27"/>
      <c r="F426" s="27"/>
      <c r="G426" s="27"/>
      <c r="H426" s="27"/>
      <c r="I426" s="27"/>
      <c r="J426" s="27"/>
      <c r="K426" s="27"/>
      <c r="L426" s="27"/>
      <c r="M426" s="27"/>
      <c r="N426" s="97" t="s">
        <v>133</v>
      </c>
      <c r="O426" s="27"/>
      <c r="P426" s="27"/>
      <c r="Q426" s="27"/>
      <c r="R426" s="27"/>
      <c r="S426" s="27"/>
      <c r="T426" s="27"/>
      <c r="U426" s="27"/>
      <c r="V426" s="97" t="s">
        <v>133</v>
      </c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97" t="s">
        <v>133</v>
      </c>
      <c r="AJ426" s="43"/>
      <c r="AK426" s="27"/>
      <c r="AL426" s="27"/>
      <c r="AM426" s="128" t="s">
        <v>155</v>
      </c>
      <c r="AN426" s="110"/>
      <c r="AO426" s="110"/>
      <c r="AP426" s="110"/>
      <c r="AQ426" s="7">
        <f t="shared" si="107"/>
        <v>4</v>
      </c>
      <c r="AR426" s="3">
        <f t="shared" si="113"/>
        <v>102</v>
      </c>
      <c r="AS426" s="8">
        <f t="shared" si="106"/>
        <v>3.9215686274509803E-2</v>
      </c>
    </row>
    <row r="427" spans="1:45" ht="26.4">
      <c r="A427" s="131"/>
      <c r="B427" s="144" t="s">
        <v>37</v>
      </c>
      <c r="C427" s="51" t="s">
        <v>113</v>
      </c>
      <c r="D427" s="50"/>
      <c r="E427" s="27"/>
      <c r="F427" s="97" t="s">
        <v>133</v>
      </c>
      <c r="G427" s="27"/>
      <c r="H427" s="27"/>
      <c r="I427" s="27"/>
      <c r="J427" s="27"/>
      <c r="K427" s="27"/>
      <c r="L427" s="27"/>
      <c r="M427" s="27"/>
      <c r="N427" s="97" t="s">
        <v>133</v>
      </c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43"/>
      <c r="AJ427" s="43"/>
      <c r="AK427" s="27"/>
      <c r="AL427" s="27"/>
      <c r="AM427" s="128" t="s">
        <v>155</v>
      </c>
      <c r="AN427" s="110"/>
      <c r="AO427" s="110"/>
      <c r="AP427" s="110"/>
      <c r="AQ427" s="7">
        <f t="shared" si="107"/>
        <v>3</v>
      </c>
      <c r="AR427" s="3">
        <f>34*2</f>
        <v>68</v>
      </c>
      <c r="AS427" s="8">
        <f t="shared" si="106"/>
        <v>4.4117647058823532E-2</v>
      </c>
    </row>
    <row r="428" spans="1:45" ht="26.4">
      <c r="A428" s="131"/>
      <c r="B428" s="144"/>
      <c r="C428" s="51" t="s">
        <v>114</v>
      </c>
      <c r="D428" s="50"/>
      <c r="E428" s="27"/>
      <c r="F428" s="97" t="s">
        <v>133</v>
      </c>
      <c r="G428" s="27"/>
      <c r="H428" s="27"/>
      <c r="I428" s="27"/>
      <c r="J428" s="27"/>
      <c r="K428" s="27"/>
      <c r="L428" s="27"/>
      <c r="M428" s="27"/>
      <c r="N428" s="97" t="s">
        <v>133</v>
      </c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3"/>
      <c r="AJ428" s="43"/>
      <c r="AK428" s="27"/>
      <c r="AL428" s="27"/>
      <c r="AM428" s="128" t="s">
        <v>155</v>
      </c>
      <c r="AN428" s="110"/>
      <c r="AO428" s="110"/>
      <c r="AP428" s="110"/>
      <c r="AQ428" s="7">
        <f t="shared" si="107"/>
        <v>3</v>
      </c>
      <c r="AR428" s="3">
        <f t="shared" ref="AR428:AR434" si="114">34*2</f>
        <v>68</v>
      </c>
      <c r="AS428" s="8">
        <f t="shared" si="106"/>
        <v>4.4117647058823532E-2</v>
      </c>
    </row>
    <row r="429" spans="1:45" ht="26.4">
      <c r="A429" s="131"/>
      <c r="B429" s="144"/>
      <c r="C429" s="125" t="s">
        <v>115</v>
      </c>
      <c r="D429" s="57"/>
      <c r="E429" s="27"/>
      <c r="F429" s="97" t="s">
        <v>133</v>
      </c>
      <c r="G429" s="27"/>
      <c r="H429" s="27"/>
      <c r="I429" s="27"/>
      <c r="J429" s="27"/>
      <c r="K429" s="27"/>
      <c r="L429" s="27"/>
      <c r="M429" s="27"/>
      <c r="N429" s="97" t="s">
        <v>133</v>
      </c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3"/>
      <c r="AJ429" s="43"/>
      <c r="AK429" s="27"/>
      <c r="AL429" s="27"/>
      <c r="AM429" s="128" t="s">
        <v>155</v>
      </c>
      <c r="AN429" s="110"/>
      <c r="AO429" s="110"/>
      <c r="AP429" s="110"/>
      <c r="AQ429" s="7">
        <f t="shared" si="107"/>
        <v>3</v>
      </c>
      <c r="AR429" s="3">
        <f t="shared" si="114"/>
        <v>68</v>
      </c>
      <c r="AS429" s="8">
        <f t="shared" si="106"/>
        <v>4.4117647058823532E-2</v>
      </c>
    </row>
    <row r="430" spans="1:45" ht="26.4">
      <c r="A430" s="131"/>
      <c r="B430" s="144"/>
      <c r="C430" s="125" t="s">
        <v>153</v>
      </c>
      <c r="D430" s="50"/>
      <c r="E430" s="27"/>
      <c r="F430" s="97" t="s">
        <v>133</v>
      </c>
      <c r="G430" s="27"/>
      <c r="H430" s="27"/>
      <c r="I430" s="27"/>
      <c r="J430" s="27"/>
      <c r="K430" s="27"/>
      <c r="L430" s="27"/>
      <c r="M430" s="27"/>
      <c r="N430" s="97" t="s">
        <v>133</v>
      </c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3"/>
      <c r="AJ430" s="43"/>
      <c r="AK430" s="27"/>
      <c r="AL430" s="27"/>
      <c r="AM430" s="128" t="s">
        <v>155</v>
      </c>
      <c r="AN430" s="110"/>
      <c r="AO430" s="110"/>
      <c r="AP430" s="110"/>
      <c r="AQ430" s="7">
        <f t="shared" si="107"/>
        <v>3</v>
      </c>
      <c r="AR430" s="3">
        <f t="shared" si="114"/>
        <v>68</v>
      </c>
      <c r="AS430" s="8">
        <f t="shared" si="106"/>
        <v>4.4117647058823532E-2</v>
      </c>
    </row>
    <row r="431" spans="1:45" ht="26.4">
      <c r="A431" s="131"/>
      <c r="B431" s="144" t="s">
        <v>29</v>
      </c>
      <c r="C431" s="51" t="s">
        <v>113</v>
      </c>
      <c r="D431" s="50"/>
      <c r="E431" s="27"/>
      <c r="F431" s="27"/>
      <c r="G431" s="97" t="s">
        <v>140</v>
      </c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97" t="s">
        <v>140</v>
      </c>
      <c r="Y431" s="27"/>
      <c r="Z431" s="27"/>
      <c r="AA431" s="27"/>
      <c r="AB431" s="27"/>
      <c r="AC431" s="27"/>
      <c r="AD431" s="27"/>
      <c r="AE431" s="27"/>
      <c r="AF431" s="27"/>
      <c r="AG431" s="27"/>
      <c r="AH431" s="97" t="s">
        <v>140</v>
      </c>
      <c r="AI431" s="43"/>
      <c r="AJ431" s="43"/>
      <c r="AK431" s="27"/>
      <c r="AL431" s="128" t="s">
        <v>155</v>
      </c>
      <c r="AM431" s="110"/>
      <c r="AN431" s="110"/>
      <c r="AO431" s="110"/>
      <c r="AP431" s="110"/>
      <c r="AQ431" s="7">
        <f t="shared" si="107"/>
        <v>4</v>
      </c>
      <c r="AR431" s="3">
        <f t="shared" si="114"/>
        <v>68</v>
      </c>
      <c r="AS431" s="8">
        <f t="shared" si="106"/>
        <v>5.8823529411764705E-2</v>
      </c>
    </row>
    <row r="432" spans="1:45" ht="26.4">
      <c r="A432" s="131"/>
      <c r="B432" s="144"/>
      <c r="C432" s="51" t="s">
        <v>114</v>
      </c>
      <c r="D432" s="50"/>
      <c r="E432" s="27"/>
      <c r="F432" s="27"/>
      <c r="G432" s="97" t="s">
        <v>140</v>
      </c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97" t="s">
        <v>140</v>
      </c>
      <c r="Y432" s="27"/>
      <c r="Z432" s="27"/>
      <c r="AA432" s="27"/>
      <c r="AB432" s="27"/>
      <c r="AC432" s="27"/>
      <c r="AD432" s="27"/>
      <c r="AE432" s="27"/>
      <c r="AF432" s="27"/>
      <c r="AG432" s="27"/>
      <c r="AH432" s="97" t="s">
        <v>140</v>
      </c>
      <c r="AI432" s="43"/>
      <c r="AJ432" s="43"/>
      <c r="AK432" s="27"/>
      <c r="AL432" s="128" t="s">
        <v>155</v>
      </c>
      <c r="AM432" s="110"/>
      <c r="AN432" s="110"/>
      <c r="AO432" s="110"/>
      <c r="AP432" s="110"/>
      <c r="AQ432" s="7">
        <f t="shared" si="107"/>
        <v>4</v>
      </c>
      <c r="AR432" s="3">
        <f t="shared" si="114"/>
        <v>68</v>
      </c>
      <c r="AS432" s="8">
        <f t="shared" si="106"/>
        <v>5.8823529411764705E-2</v>
      </c>
    </row>
    <row r="433" spans="1:45" ht="26.4">
      <c r="A433" s="131"/>
      <c r="B433" s="144"/>
      <c r="C433" s="125" t="s">
        <v>115</v>
      </c>
      <c r="D433" s="57"/>
      <c r="E433" s="27"/>
      <c r="F433" s="27"/>
      <c r="G433" s="97" t="s">
        <v>140</v>
      </c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97" t="s">
        <v>140</v>
      </c>
      <c r="Y433" s="27"/>
      <c r="Z433" s="27"/>
      <c r="AA433" s="27"/>
      <c r="AB433" s="27"/>
      <c r="AC433" s="27"/>
      <c r="AD433" s="27"/>
      <c r="AE433" s="27"/>
      <c r="AF433" s="27"/>
      <c r="AG433" s="27"/>
      <c r="AH433" s="97" t="s">
        <v>140</v>
      </c>
      <c r="AI433" s="43"/>
      <c r="AJ433" s="43"/>
      <c r="AK433" s="27"/>
      <c r="AL433" s="128" t="s">
        <v>155</v>
      </c>
      <c r="AM433" s="110"/>
      <c r="AN433" s="110"/>
      <c r="AO433" s="110"/>
      <c r="AP433" s="110"/>
      <c r="AQ433" s="7">
        <f t="shared" si="107"/>
        <v>4</v>
      </c>
      <c r="AR433" s="3">
        <f t="shared" si="114"/>
        <v>68</v>
      </c>
      <c r="AS433" s="8">
        <f t="shared" si="106"/>
        <v>5.8823529411764705E-2</v>
      </c>
    </row>
    <row r="434" spans="1:45" ht="26.4">
      <c r="A434" s="131"/>
      <c r="B434" s="144"/>
      <c r="C434" s="125" t="s">
        <v>153</v>
      </c>
      <c r="D434" s="50"/>
      <c r="E434" s="27"/>
      <c r="F434" s="27"/>
      <c r="G434" s="97" t="s">
        <v>140</v>
      </c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97" t="s">
        <v>140</v>
      </c>
      <c r="Y434" s="27"/>
      <c r="Z434" s="27"/>
      <c r="AA434" s="27"/>
      <c r="AB434" s="27"/>
      <c r="AC434" s="27"/>
      <c r="AD434" s="27"/>
      <c r="AE434" s="27"/>
      <c r="AF434" s="27"/>
      <c r="AG434" s="27"/>
      <c r="AH434" s="97" t="s">
        <v>140</v>
      </c>
      <c r="AI434" s="43"/>
      <c r="AJ434" s="43"/>
      <c r="AK434" s="27"/>
      <c r="AL434" s="128" t="s">
        <v>155</v>
      </c>
      <c r="AM434" s="110"/>
      <c r="AN434" s="110"/>
      <c r="AO434" s="110"/>
      <c r="AP434" s="110"/>
      <c r="AQ434" s="7">
        <f t="shared" si="107"/>
        <v>4</v>
      </c>
      <c r="AR434" s="3">
        <f t="shared" si="114"/>
        <v>68</v>
      </c>
      <c r="AS434" s="8">
        <f t="shared" si="106"/>
        <v>5.8823529411764705E-2</v>
      </c>
    </row>
    <row r="435" spans="1:45">
      <c r="A435" s="131"/>
      <c r="B435" s="144" t="s">
        <v>88</v>
      </c>
      <c r="C435" s="51" t="s">
        <v>113</v>
      </c>
      <c r="D435" s="50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3"/>
      <c r="AJ435" s="43"/>
      <c r="AK435" s="27"/>
      <c r="AL435" s="27"/>
      <c r="AM435" s="110"/>
      <c r="AN435" s="110"/>
      <c r="AO435" s="110"/>
      <c r="AP435" s="110"/>
      <c r="AQ435" s="7">
        <f t="shared" si="107"/>
        <v>0</v>
      </c>
      <c r="AR435" s="3">
        <f>34*1</f>
        <v>34</v>
      </c>
      <c r="AS435" s="8">
        <f t="shared" si="106"/>
        <v>0</v>
      </c>
    </row>
    <row r="436" spans="1:45">
      <c r="A436" s="131"/>
      <c r="B436" s="144"/>
      <c r="C436" s="51" t="s">
        <v>114</v>
      </c>
      <c r="D436" s="50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43"/>
      <c r="AJ436" s="43"/>
      <c r="AK436" s="27"/>
      <c r="AL436" s="27"/>
      <c r="AM436" s="110"/>
      <c r="AN436" s="110"/>
      <c r="AO436" s="110"/>
      <c r="AP436" s="110"/>
      <c r="AQ436" s="7">
        <f t="shared" si="107"/>
        <v>0</v>
      </c>
      <c r="AR436" s="3">
        <f t="shared" ref="AR436:AR442" si="115">34*1</f>
        <v>34</v>
      </c>
      <c r="AS436" s="8">
        <f>AQ436/AR436</f>
        <v>0</v>
      </c>
    </row>
    <row r="437" spans="1:45">
      <c r="A437" s="131"/>
      <c r="B437" s="144"/>
      <c r="C437" s="125" t="s">
        <v>115</v>
      </c>
      <c r="D437" s="5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3"/>
      <c r="AJ437" s="43"/>
      <c r="AK437" s="27"/>
      <c r="AL437" s="27"/>
      <c r="AM437" s="110"/>
      <c r="AN437" s="110"/>
      <c r="AO437" s="110"/>
      <c r="AP437" s="110"/>
      <c r="AQ437" s="7">
        <f t="shared" si="107"/>
        <v>0</v>
      </c>
      <c r="AR437" s="3">
        <f t="shared" si="115"/>
        <v>34</v>
      </c>
      <c r="AS437" s="8">
        <f t="shared" ref="AS437:AS446" si="116">AQ437/AR437</f>
        <v>0</v>
      </c>
    </row>
    <row r="438" spans="1:45">
      <c r="A438" s="131"/>
      <c r="B438" s="144"/>
      <c r="C438" s="125" t="s">
        <v>153</v>
      </c>
      <c r="D438" s="50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43"/>
      <c r="AJ438" s="43"/>
      <c r="AK438" s="27"/>
      <c r="AL438" s="27"/>
      <c r="AM438" s="110"/>
      <c r="AN438" s="110"/>
      <c r="AO438" s="110"/>
      <c r="AP438" s="110"/>
      <c r="AQ438" s="7">
        <f t="shared" si="107"/>
        <v>0</v>
      </c>
      <c r="AR438" s="3">
        <f t="shared" si="115"/>
        <v>34</v>
      </c>
      <c r="AS438" s="8">
        <f t="shared" si="116"/>
        <v>0</v>
      </c>
    </row>
    <row r="439" spans="1:45">
      <c r="A439" s="131"/>
      <c r="B439" s="144" t="s">
        <v>109</v>
      </c>
      <c r="C439" s="51" t="s">
        <v>113</v>
      </c>
      <c r="D439" s="50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43"/>
      <c r="AJ439" s="43"/>
      <c r="AK439" s="27"/>
      <c r="AL439" s="27"/>
      <c r="AM439" s="110"/>
      <c r="AN439" s="110"/>
      <c r="AO439" s="110"/>
      <c r="AP439" s="110"/>
      <c r="AQ439" s="7">
        <f t="shared" si="107"/>
        <v>0</v>
      </c>
      <c r="AR439" s="3">
        <f t="shared" si="115"/>
        <v>34</v>
      </c>
      <c r="AS439" s="8">
        <f t="shared" si="116"/>
        <v>0</v>
      </c>
    </row>
    <row r="440" spans="1:45">
      <c r="A440" s="131"/>
      <c r="B440" s="144"/>
      <c r="C440" s="51" t="s">
        <v>114</v>
      </c>
      <c r="D440" s="50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3"/>
      <c r="AJ440" s="43"/>
      <c r="AK440" s="27"/>
      <c r="AL440" s="27"/>
      <c r="AM440" s="110"/>
      <c r="AN440" s="110"/>
      <c r="AO440" s="110"/>
      <c r="AP440" s="110"/>
      <c r="AQ440" s="7">
        <f t="shared" si="107"/>
        <v>0</v>
      </c>
      <c r="AR440" s="3">
        <f t="shared" si="115"/>
        <v>34</v>
      </c>
      <c r="AS440" s="8">
        <f t="shared" si="116"/>
        <v>0</v>
      </c>
    </row>
    <row r="441" spans="1:45">
      <c r="A441" s="131"/>
      <c r="B441" s="144"/>
      <c r="C441" s="125" t="s">
        <v>115</v>
      </c>
      <c r="D441" s="5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43"/>
      <c r="AJ441" s="43"/>
      <c r="AK441" s="27"/>
      <c r="AL441" s="27"/>
      <c r="AM441" s="110"/>
      <c r="AN441" s="110"/>
      <c r="AO441" s="110"/>
      <c r="AP441" s="110"/>
      <c r="AQ441" s="7">
        <f t="shared" si="107"/>
        <v>0</v>
      </c>
      <c r="AR441" s="3">
        <f t="shared" si="115"/>
        <v>34</v>
      </c>
      <c r="AS441" s="8">
        <f t="shared" si="116"/>
        <v>0</v>
      </c>
    </row>
    <row r="442" spans="1:45">
      <c r="A442" s="131"/>
      <c r="B442" s="144"/>
      <c r="C442" s="125" t="s">
        <v>153</v>
      </c>
      <c r="D442" s="50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43"/>
      <c r="AJ442" s="43"/>
      <c r="AK442" s="27"/>
      <c r="AL442" s="27"/>
      <c r="AM442" s="110"/>
      <c r="AN442" s="110"/>
      <c r="AO442" s="110"/>
      <c r="AP442" s="110"/>
      <c r="AQ442" s="7">
        <f t="shared" si="107"/>
        <v>0</v>
      </c>
      <c r="AR442" s="3">
        <f t="shared" si="115"/>
        <v>34</v>
      </c>
      <c r="AS442" s="8">
        <f t="shared" si="116"/>
        <v>0</v>
      </c>
    </row>
    <row r="443" spans="1:45" ht="12.75" customHeight="1">
      <c r="A443" s="131"/>
      <c r="B443" s="144" t="s">
        <v>75</v>
      </c>
      <c r="C443" s="51" t="s">
        <v>113</v>
      </c>
      <c r="D443" s="52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42"/>
      <c r="U443" s="27"/>
      <c r="V443" s="27"/>
      <c r="W443" s="27"/>
      <c r="X443" s="27"/>
      <c r="Y443" s="27"/>
      <c r="Z443" s="27"/>
      <c r="AA443" s="27"/>
      <c r="AB443" s="27"/>
      <c r="AC443" s="27"/>
      <c r="AD443" s="42"/>
      <c r="AE443" s="27"/>
      <c r="AF443" s="27"/>
      <c r="AG443" s="27"/>
      <c r="AH443" s="27"/>
      <c r="AI443" s="43"/>
      <c r="AJ443" s="43"/>
      <c r="AK443" s="27"/>
      <c r="AL443" s="27"/>
      <c r="AM443" s="110"/>
      <c r="AN443" s="110"/>
      <c r="AO443" s="110"/>
      <c r="AP443" s="110"/>
      <c r="AQ443" s="7">
        <f t="shared" si="107"/>
        <v>0</v>
      </c>
      <c r="AR443" s="3">
        <f>34*2</f>
        <v>68</v>
      </c>
      <c r="AS443" s="8">
        <f t="shared" si="116"/>
        <v>0</v>
      </c>
    </row>
    <row r="444" spans="1:45" ht="12.75" customHeight="1">
      <c r="A444" s="131"/>
      <c r="B444" s="144"/>
      <c r="C444" s="51" t="s">
        <v>114</v>
      </c>
      <c r="D444" s="52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44"/>
      <c r="T444" s="42"/>
      <c r="U444" s="27"/>
      <c r="V444" s="27"/>
      <c r="W444" s="27"/>
      <c r="X444" s="27"/>
      <c r="Y444" s="27"/>
      <c r="Z444" s="27"/>
      <c r="AA444" s="27"/>
      <c r="AB444" s="27"/>
      <c r="AC444" s="44"/>
      <c r="AD444" s="42"/>
      <c r="AE444" s="27"/>
      <c r="AF444" s="27"/>
      <c r="AG444" s="27"/>
      <c r="AH444" s="27"/>
      <c r="AI444" s="43"/>
      <c r="AJ444" s="43"/>
      <c r="AK444" s="27"/>
      <c r="AL444" s="27"/>
      <c r="AM444" s="110"/>
      <c r="AN444" s="110"/>
      <c r="AO444" s="110"/>
      <c r="AP444" s="110"/>
      <c r="AQ444" s="7">
        <f t="shared" si="107"/>
        <v>0</v>
      </c>
      <c r="AR444" s="3">
        <f t="shared" ref="AR444:AR446" si="117">34*2</f>
        <v>68</v>
      </c>
      <c r="AS444" s="8">
        <f t="shared" si="116"/>
        <v>0</v>
      </c>
    </row>
    <row r="445" spans="1:45" ht="12.75" customHeight="1">
      <c r="A445" s="131"/>
      <c r="B445" s="144"/>
      <c r="C445" s="125" t="s">
        <v>115</v>
      </c>
      <c r="D445" s="52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44"/>
      <c r="T445" s="42"/>
      <c r="U445" s="27"/>
      <c r="V445" s="27"/>
      <c r="W445" s="27"/>
      <c r="X445" s="27"/>
      <c r="Y445" s="27"/>
      <c r="Z445" s="27"/>
      <c r="AA445" s="27"/>
      <c r="AB445" s="27"/>
      <c r="AC445" s="44"/>
      <c r="AD445" s="42"/>
      <c r="AE445" s="27"/>
      <c r="AF445" s="27"/>
      <c r="AG445" s="27"/>
      <c r="AH445" s="27"/>
      <c r="AI445" s="43"/>
      <c r="AJ445" s="43"/>
      <c r="AK445" s="27"/>
      <c r="AL445" s="27"/>
      <c r="AM445" s="110"/>
      <c r="AN445" s="110"/>
      <c r="AO445" s="110"/>
      <c r="AP445" s="110"/>
      <c r="AQ445" s="7">
        <f t="shared" si="107"/>
        <v>0</v>
      </c>
      <c r="AR445" s="3">
        <f t="shared" si="117"/>
        <v>68</v>
      </c>
      <c r="AS445" s="8">
        <f t="shared" si="116"/>
        <v>0</v>
      </c>
    </row>
    <row r="446" spans="1:45" ht="12.75" customHeight="1">
      <c r="A446" s="131"/>
      <c r="B446" s="144"/>
      <c r="C446" s="125" t="s">
        <v>153</v>
      </c>
      <c r="D446" s="50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42"/>
      <c r="T446" s="27"/>
      <c r="U446" s="27"/>
      <c r="V446" s="27"/>
      <c r="W446" s="27"/>
      <c r="X446" s="27"/>
      <c r="Y446" s="27"/>
      <c r="Z446" s="27"/>
      <c r="AA446" s="27"/>
      <c r="AB446" s="27"/>
      <c r="AC446" s="42"/>
      <c r="AD446" s="27"/>
      <c r="AE446" s="27"/>
      <c r="AF446" s="27"/>
      <c r="AG446" s="27"/>
      <c r="AH446" s="27"/>
      <c r="AI446" s="43"/>
      <c r="AJ446" s="43"/>
      <c r="AK446" s="27"/>
      <c r="AL446" s="27"/>
      <c r="AM446" s="110"/>
      <c r="AN446" s="110"/>
      <c r="AO446" s="110"/>
      <c r="AP446" s="110"/>
      <c r="AQ446" s="7">
        <f t="shared" si="107"/>
        <v>0</v>
      </c>
      <c r="AR446" s="3">
        <f t="shared" si="117"/>
        <v>68</v>
      </c>
      <c r="AS446" s="8">
        <f t="shared" si="116"/>
        <v>0</v>
      </c>
    </row>
    <row r="447" spans="1:45" ht="27" customHeight="1">
      <c r="A447" s="67"/>
      <c r="B447" s="68"/>
      <c r="C447" s="68"/>
      <c r="D447" s="68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  <c r="AK447" s="66"/>
      <c r="AL447" s="66"/>
      <c r="AM447" s="67"/>
      <c r="AN447" s="67"/>
      <c r="AO447" s="67"/>
      <c r="AP447" s="67"/>
      <c r="AQ447" s="67"/>
      <c r="AR447" s="67"/>
      <c r="AS447" s="67"/>
    </row>
    <row r="448" spans="1:45" ht="111.75" customHeight="1">
      <c r="A448" s="141" t="s">
        <v>41</v>
      </c>
      <c r="B448" s="142"/>
      <c r="C448" s="142"/>
      <c r="D448" s="143"/>
      <c r="E448" s="180" t="s">
        <v>40</v>
      </c>
      <c r="F448" s="180"/>
      <c r="G448" s="180"/>
      <c r="H448" s="180"/>
      <c r="I448" s="180"/>
      <c r="J448" s="180"/>
      <c r="K448" s="180"/>
      <c r="L448" s="180"/>
      <c r="M448" s="180"/>
      <c r="N448" s="180"/>
      <c r="O448" s="180"/>
      <c r="P448" s="180"/>
      <c r="Q448" s="180"/>
      <c r="R448" s="180"/>
      <c r="S448" s="180"/>
      <c r="T448" s="180"/>
      <c r="U448" s="180"/>
      <c r="V448" s="180"/>
      <c r="W448" s="180"/>
      <c r="X448" s="180"/>
      <c r="Y448" s="180"/>
      <c r="Z448" s="180"/>
      <c r="AA448" s="180"/>
      <c r="AB448" s="180"/>
      <c r="AC448" s="180"/>
      <c r="AD448" s="180"/>
      <c r="AE448" s="180"/>
      <c r="AF448" s="180"/>
      <c r="AG448" s="180"/>
      <c r="AH448" s="180"/>
      <c r="AI448" s="180"/>
      <c r="AJ448" s="180"/>
      <c r="AK448" s="180"/>
      <c r="AL448" s="180"/>
      <c r="AM448" s="180"/>
      <c r="AN448" s="180"/>
      <c r="AO448" s="180"/>
      <c r="AP448" s="180"/>
      <c r="AQ448" s="158" t="s">
        <v>20</v>
      </c>
      <c r="AR448" s="182" t="s">
        <v>22</v>
      </c>
      <c r="AS448" s="185" t="s">
        <v>21</v>
      </c>
    </row>
    <row r="449" spans="1:45" ht="12.75" customHeight="1">
      <c r="A449" s="135" t="s">
        <v>0</v>
      </c>
      <c r="B449" s="136"/>
      <c r="C449" s="137"/>
      <c r="D449" s="23" t="s">
        <v>18</v>
      </c>
      <c r="E449" s="144" t="s">
        <v>1</v>
      </c>
      <c r="F449" s="144"/>
      <c r="G449" s="144"/>
      <c r="H449" s="144"/>
      <c r="I449" s="144" t="s">
        <v>2</v>
      </c>
      <c r="J449" s="144"/>
      <c r="K449" s="144"/>
      <c r="L449" s="144"/>
      <c r="M449" s="144" t="s">
        <v>3</v>
      </c>
      <c r="N449" s="144"/>
      <c r="O449" s="144"/>
      <c r="P449" s="144"/>
      <c r="Q449" s="144" t="s">
        <v>4</v>
      </c>
      <c r="R449" s="144"/>
      <c r="S449" s="144"/>
      <c r="T449" s="144"/>
      <c r="U449" s="144" t="s">
        <v>5</v>
      </c>
      <c r="V449" s="144"/>
      <c r="W449" s="144"/>
      <c r="X449" s="144" t="s">
        <v>6</v>
      </c>
      <c r="Y449" s="144"/>
      <c r="Z449" s="144"/>
      <c r="AA449" s="144"/>
      <c r="AB449" s="144" t="s">
        <v>7</v>
      </c>
      <c r="AC449" s="144"/>
      <c r="AD449" s="144"/>
      <c r="AE449" s="144" t="s">
        <v>8</v>
      </c>
      <c r="AF449" s="144"/>
      <c r="AG449" s="144"/>
      <c r="AH449" s="144"/>
      <c r="AI449" s="144"/>
      <c r="AJ449" s="144" t="s">
        <v>9</v>
      </c>
      <c r="AK449" s="144"/>
      <c r="AL449" s="144"/>
      <c r="AM449" s="144" t="s">
        <v>10</v>
      </c>
      <c r="AN449" s="144"/>
      <c r="AO449" s="144"/>
      <c r="AP449" s="144"/>
      <c r="AQ449" s="158"/>
      <c r="AR449" s="182"/>
      <c r="AS449" s="185"/>
    </row>
    <row r="450" spans="1:45">
      <c r="A450" s="138"/>
      <c r="B450" s="139"/>
      <c r="C450" s="140"/>
      <c r="D450" s="23" t="s">
        <v>19</v>
      </c>
      <c r="E450" s="5">
        <v>1</v>
      </c>
      <c r="F450" s="5">
        <v>2</v>
      </c>
      <c r="G450" s="5">
        <v>3</v>
      </c>
      <c r="H450" s="5">
        <v>4</v>
      </c>
      <c r="I450" s="5">
        <v>5</v>
      </c>
      <c r="J450" s="5">
        <v>6</v>
      </c>
      <c r="K450" s="5">
        <v>7</v>
      </c>
      <c r="L450" s="5">
        <v>8</v>
      </c>
      <c r="M450" s="5">
        <v>9</v>
      </c>
      <c r="N450" s="5">
        <v>10</v>
      </c>
      <c r="O450" s="5">
        <v>11</v>
      </c>
      <c r="P450" s="5">
        <v>12</v>
      </c>
      <c r="Q450" s="5">
        <v>13</v>
      </c>
      <c r="R450" s="5">
        <v>14</v>
      </c>
      <c r="S450" s="5">
        <v>15</v>
      </c>
      <c r="T450" s="5">
        <v>16</v>
      </c>
      <c r="U450" s="5">
        <v>17</v>
      </c>
      <c r="V450" s="5">
        <v>18</v>
      </c>
      <c r="W450" s="5">
        <v>19</v>
      </c>
      <c r="X450" s="5">
        <v>20</v>
      </c>
      <c r="Y450" s="5">
        <v>21</v>
      </c>
      <c r="Z450" s="5">
        <v>22</v>
      </c>
      <c r="AA450" s="5">
        <v>23</v>
      </c>
      <c r="AB450" s="5">
        <v>24</v>
      </c>
      <c r="AC450" s="5">
        <v>25</v>
      </c>
      <c r="AD450" s="5">
        <v>26</v>
      </c>
      <c r="AE450" s="5">
        <v>27</v>
      </c>
      <c r="AF450" s="5">
        <v>28</v>
      </c>
      <c r="AG450" s="5">
        <v>29</v>
      </c>
      <c r="AH450" s="5">
        <v>30</v>
      </c>
      <c r="AI450" s="5">
        <v>31</v>
      </c>
      <c r="AJ450" s="5">
        <v>32</v>
      </c>
      <c r="AK450" s="5">
        <v>33</v>
      </c>
      <c r="AL450" s="5">
        <v>34</v>
      </c>
      <c r="AM450" s="5">
        <v>35</v>
      </c>
      <c r="AN450" s="5">
        <v>36</v>
      </c>
      <c r="AO450" s="5">
        <v>37</v>
      </c>
      <c r="AP450" s="5">
        <v>38</v>
      </c>
      <c r="AQ450" s="158"/>
      <c r="AR450" s="182"/>
      <c r="AS450" s="185"/>
    </row>
    <row r="451" spans="1:45">
      <c r="A451" s="131" t="s">
        <v>25</v>
      </c>
      <c r="B451" s="91" t="s">
        <v>13</v>
      </c>
      <c r="C451" s="53" t="s">
        <v>116</v>
      </c>
      <c r="D451" s="52"/>
      <c r="E451" s="4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97" t="s">
        <v>135</v>
      </c>
      <c r="Q451" s="27"/>
      <c r="R451" s="27"/>
      <c r="S451" s="27"/>
      <c r="T451" s="27"/>
      <c r="U451" s="104" t="s">
        <v>136</v>
      </c>
      <c r="V451" s="27"/>
      <c r="W451" s="27"/>
      <c r="X451" s="27"/>
      <c r="Y451" s="27"/>
      <c r="Z451" s="27"/>
      <c r="AA451" s="27"/>
      <c r="AB451" s="97" t="s">
        <v>133</v>
      </c>
      <c r="AC451" s="27"/>
      <c r="AD451" s="27"/>
      <c r="AE451" s="27"/>
      <c r="AF451" s="27"/>
      <c r="AG451" s="27"/>
      <c r="AH451" s="27"/>
      <c r="AI451" s="104" t="s">
        <v>135</v>
      </c>
      <c r="AJ451" s="97" t="s">
        <v>133</v>
      </c>
      <c r="AK451" s="27"/>
      <c r="AL451" s="27"/>
      <c r="AM451" s="102"/>
      <c r="AN451" s="102"/>
      <c r="AO451" s="102"/>
      <c r="AP451" s="102"/>
      <c r="AQ451" s="7">
        <f>COUNTA(E451:AP451)</f>
        <v>5</v>
      </c>
      <c r="AR451" s="81">
        <f>34*2</f>
        <v>68</v>
      </c>
      <c r="AS451" s="8">
        <f t="shared" ref="AS451:AS466" si="118">AQ451/AR451</f>
        <v>7.3529411764705885E-2</v>
      </c>
    </row>
    <row r="452" spans="1:45">
      <c r="A452" s="131"/>
      <c r="B452" s="91" t="s">
        <v>27</v>
      </c>
      <c r="C452" s="53" t="s">
        <v>116</v>
      </c>
      <c r="D452" s="52"/>
      <c r="E452" s="4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106" t="s">
        <v>133</v>
      </c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106" t="s">
        <v>133</v>
      </c>
      <c r="AI452" s="27"/>
      <c r="AJ452" s="27"/>
      <c r="AK452" s="27"/>
      <c r="AL452" s="27"/>
      <c r="AM452" s="102"/>
      <c r="AN452" s="102"/>
      <c r="AO452" s="102"/>
      <c r="AP452" s="102"/>
      <c r="AQ452" s="7">
        <f t="shared" ref="AQ452:AQ466" si="119">COUNTA(E452:AP452)</f>
        <v>2</v>
      </c>
      <c r="AR452" s="81">
        <f>34*5</f>
        <v>170</v>
      </c>
      <c r="AS452" s="8">
        <f t="shared" si="118"/>
        <v>1.1764705882352941E-2</v>
      </c>
    </row>
    <row r="453" spans="1:45">
      <c r="A453" s="131"/>
      <c r="B453" s="91" t="s">
        <v>12</v>
      </c>
      <c r="C453" s="53" t="s">
        <v>116</v>
      </c>
      <c r="D453" s="50"/>
      <c r="E453" s="4"/>
      <c r="F453" s="27"/>
      <c r="G453" s="97" t="s">
        <v>140</v>
      </c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97" t="s">
        <v>140</v>
      </c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97" t="s">
        <v>140</v>
      </c>
      <c r="AI453" s="27"/>
      <c r="AJ453" s="27"/>
      <c r="AK453" s="27"/>
      <c r="AL453" s="27"/>
      <c r="AM453" s="102"/>
      <c r="AN453" s="102"/>
      <c r="AO453" s="102"/>
      <c r="AP453" s="102"/>
      <c r="AQ453" s="7">
        <f t="shared" si="119"/>
        <v>3</v>
      </c>
      <c r="AR453" s="81">
        <f>34*4</f>
        <v>136</v>
      </c>
      <c r="AS453" s="8">
        <f t="shared" si="118"/>
        <v>2.2058823529411766E-2</v>
      </c>
    </row>
    <row r="454" spans="1:45" ht="37.5" customHeight="1">
      <c r="A454" s="131"/>
      <c r="B454" s="91" t="s">
        <v>117</v>
      </c>
      <c r="C454" s="53" t="s">
        <v>116</v>
      </c>
      <c r="D454" s="52"/>
      <c r="E454" s="4"/>
      <c r="F454" s="27"/>
      <c r="G454" s="27"/>
      <c r="H454" s="44"/>
      <c r="I454" s="42"/>
      <c r="J454" s="106" t="s">
        <v>133</v>
      </c>
      <c r="K454" s="27"/>
      <c r="L454" s="27"/>
      <c r="M454" s="106" t="s">
        <v>133</v>
      </c>
      <c r="N454" s="27"/>
      <c r="O454" s="27"/>
      <c r="P454" s="106" t="s">
        <v>133</v>
      </c>
      <c r="Q454" s="27"/>
      <c r="R454" s="27"/>
      <c r="S454" s="106" t="s">
        <v>133</v>
      </c>
      <c r="T454" s="27"/>
      <c r="U454" s="27"/>
      <c r="V454" s="27"/>
      <c r="W454" s="106" t="s">
        <v>133</v>
      </c>
      <c r="X454" s="27"/>
      <c r="Y454" s="27"/>
      <c r="Z454" s="27"/>
      <c r="AA454" s="27"/>
      <c r="AB454" s="27"/>
      <c r="AC454" s="106" t="s">
        <v>133</v>
      </c>
      <c r="AD454" s="27"/>
      <c r="AE454" s="106" t="s">
        <v>133</v>
      </c>
      <c r="AF454" s="27"/>
      <c r="AG454" s="27"/>
      <c r="AH454" s="27"/>
      <c r="AI454" s="27"/>
      <c r="AJ454" s="106" t="s">
        <v>133</v>
      </c>
      <c r="AK454" s="27"/>
      <c r="AL454" s="106" t="s">
        <v>133</v>
      </c>
      <c r="AM454" s="102"/>
      <c r="AN454" s="102"/>
      <c r="AO454" s="102"/>
      <c r="AP454" s="102"/>
      <c r="AQ454" s="7">
        <f t="shared" si="119"/>
        <v>9</v>
      </c>
      <c r="AR454" s="81">
        <f>34*4</f>
        <v>136</v>
      </c>
      <c r="AS454" s="8">
        <f t="shared" si="118"/>
        <v>6.6176470588235295E-2</v>
      </c>
    </row>
    <row r="455" spans="1:45">
      <c r="A455" s="131"/>
      <c r="B455" s="91" t="s">
        <v>101</v>
      </c>
      <c r="C455" s="53" t="s">
        <v>116</v>
      </c>
      <c r="D455" s="52"/>
      <c r="E455" s="4"/>
      <c r="F455" s="27"/>
      <c r="G455" s="27"/>
      <c r="H455" s="27"/>
      <c r="I455" s="27"/>
      <c r="J455" s="27"/>
      <c r="K455" s="106" t="s">
        <v>133</v>
      </c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106" t="s">
        <v>133</v>
      </c>
      <c r="Y455" s="27"/>
      <c r="Z455" s="27"/>
      <c r="AA455" s="27"/>
      <c r="AB455" s="27"/>
      <c r="AC455" s="27"/>
      <c r="AD455" s="106" t="s">
        <v>133</v>
      </c>
      <c r="AE455" s="27"/>
      <c r="AF455" s="106" t="s">
        <v>133</v>
      </c>
      <c r="AG455" s="27"/>
      <c r="AH455" s="27"/>
      <c r="AI455" s="43"/>
      <c r="AJ455" s="43"/>
      <c r="AK455" s="106" t="s">
        <v>133</v>
      </c>
      <c r="AL455" s="27"/>
      <c r="AM455" s="102"/>
      <c r="AN455" s="102"/>
      <c r="AO455" s="102"/>
      <c r="AP455" s="102"/>
      <c r="AQ455" s="7">
        <f t="shared" si="119"/>
        <v>5</v>
      </c>
      <c r="AR455" s="81">
        <f>34*3</f>
        <v>102</v>
      </c>
      <c r="AS455" s="8">
        <f t="shared" si="118"/>
        <v>4.9019607843137254E-2</v>
      </c>
    </row>
    <row r="456" spans="1:45" ht="26.4">
      <c r="A456" s="131"/>
      <c r="B456" s="91" t="s">
        <v>102</v>
      </c>
      <c r="C456" s="53" t="s">
        <v>116</v>
      </c>
      <c r="D456" s="50"/>
      <c r="E456" s="4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106" t="s">
        <v>133</v>
      </c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3"/>
      <c r="AJ456" s="43"/>
      <c r="AK456" s="106" t="s">
        <v>133</v>
      </c>
      <c r="AL456" s="27"/>
      <c r="AM456" s="102"/>
      <c r="AN456" s="102"/>
      <c r="AO456" s="102"/>
      <c r="AP456" s="102"/>
      <c r="AQ456" s="7">
        <f t="shared" si="119"/>
        <v>2</v>
      </c>
      <c r="AR456" s="81">
        <f>34*1</f>
        <v>34</v>
      </c>
      <c r="AS456" s="8">
        <f t="shared" si="118"/>
        <v>5.8823529411764705E-2</v>
      </c>
    </row>
    <row r="457" spans="1:45">
      <c r="A457" s="131"/>
      <c r="B457" s="91" t="s">
        <v>35</v>
      </c>
      <c r="C457" s="53" t="s">
        <v>116</v>
      </c>
      <c r="D457" s="52"/>
      <c r="E457" s="4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106" t="s">
        <v>133</v>
      </c>
      <c r="AF457" s="27"/>
      <c r="AG457" s="27"/>
      <c r="AH457" s="27"/>
      <c r="AI457" s="43"/>
      <c r="AJ457" s="43"/>
      <c r="AK457" s="27"/>
      <c r="AL457" s="106" t="s">
        <v>133</v>
      </c>
      <c r="AM457" s="102"/>
      <c r="AN457" s="102"/>
      <c r="AO457" s="102"/>
      <c r="AP457" s="102"/>
      <c r="AQ457" s="7">
        <f t="shared" si="119"/>
        <v>2</v>
      </c>
      <c r="AR457" s="81">
        <f>34*1</f>
        <v>34</v>
      </c>
      <c r="AS457" s="8">
        <f t="shared" si="118"/>
        <v>5.8823529411764705E-2</v>
      </c>
    </row>
    <row r="458" spans="1:45">
      <c r="A458" s="131"/>
      <c r="B458" s="91" t="s">
        <v>34</v>
      </c>
      <c r="C458" s="53" t="s">
        <v>116</v>
      </c>
      <c r="D458" s="52"/>
      <c r="E458" s="4"/>
      <c r="F458" s="27"/>
      <c r="G458" s="27"/>
      <c r="H458" s="27"/>
      <c r="I458" s="27"/>
      <c r="J458" s="27"/>
      <c r="K458" s="27"/>
      <c r="L458" s="27"/>
      <c r="M458" s="27"/>
      <c r="N458" s="106" t="s">
        <v>133</v>
      </c>
      <c r="O458" s="27"/>
      <c r="P458" s="27"/>
      <c r="Q458" s="27"/>
      <c r="R458" s="27"/>
      <c r="S458" s="27"/>
      <c r="T458" s="27"/>
      <c r="U458" s="27"/>
      <c r="V458" s="27"/>
      <c r="W458" s="106" t="s">
        <v>133</v>
      </c>
      <c r="X458" s="27"/>
      <c r="Y458" s="27"/>
      <c r="Z458" s="27"/>
      <c r="AA458" s="27"/>
      <c r="AB458" s="27"/>
      <c r="AC458" s="27"/>
      <c r="AD458" s="27"/>
      <c r="AE458" s="27"/>
      <c r="AF458" s="27"/>
      <c r="AG458" s="106" t="s">
        <v>133</v>
      </c>
      <c r="AH458" s="27"/>
      <c r="AI458" s="43"/>
      <c r="AJ458" s="43"/>
      <c r="AK458" s="27"/>
      <c r="AL458" s="106" t="s">
        <v>133</v>
      </c>
      <c r="AM458" s="102"/>
      <c r="AN458" s="102"/>
      <c r="AO458" s="102"/>
      <c r="AP458" s="102"/>
      <c r="AQ458" s="7">
        <f t="shared" si="119"/>
        <v>4</v>
      </c>
      <c r="AR458" s="81">
        <f>34*2</f>
        <v>68</v>
      </c>
      <c r="AS458" s="8">
        <f t="shared" si="118"/>
        <v>5.8823529411764705E-2</v>
      </c>
    </row>
    <row r="459" spans="1:45">
      <c r="A459" s="131"/>
      <c r="B459" s="92" t="s">
        <v>37</v>
      </c>
      <c r="C459" s="53" t="s">
        <v>116</v>
      </c>
      <c r="D459" s="52"/>
      <c r="E459" s="4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106" t="s">
        <v>133</v>
      </c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106" t="s">
        <v>133</v>
      </c>
      <c r="AH459" s="27"/>
      <c r="AI459" s="43"/>
      <c r="AJ459" s="43"/>
      <c r="AK459" s="27"/>
      <c r="AL459" s="27"/>
      <c r="AM459" s="102"/>
      <c r="AN459" s="102"/>
      <c r="AO459" s="102"/>
      <c r="AP459" s="102"/>
      <c r="AQ459" s="7">
        <f t="shared" si="119"/>
        <v>2</v>
      </c>
      <c r="AR459" s="81">
        <f>34*1</f>
        <v>34</v>
      </c>
      <c r="AS459" s="8">
        <f t="shared" si="118"/>
        <v>5.8823529411764705E-2</v>
      </c>
    </row>
    <row r="460" spans="1:45">
      <c r="A460" s="131"/>
      <c r="B460" s="92" t="s">
        <v>29</v>
      </c>
      <c r="C460" s="53" t="s">
        <v>116</v>
      </c>
      <c r="D460" s="52"/>
      <c r="E460" s="4"/>
      <c r="F460" s="27"/>
      <c r="G460" s="27"/>
      <c r="H460" s="97" t="s">
        <v>140</v>
      </c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97" t="s">
        <v>140</v>
      </c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97" t="s">
        <v>140</v>
      </c>
      <c r="AJ460" s="43"/>
      <c r="AK460" s="27"/>
      <c r="AL460" s="27"/>
      <c r="AM460" s="102"/>
      <c r="AN460" s="102"/>
      <c r="AO460" s="102"/>
      <c r="AP460" s="102"/>
      <c r="AQ460" s="7">
        <f t="shared" si="119"/>
        <v>3</v>
      </c>
      <c r="AR460" s="81">
        <f t="shared" ref="AR460" si="120">34*1</f>
        <v>34</v>
      </c>
      <c r="AS460" s="8">
        <f t="shared" si="118"/>
        <v>8.8235294117647065E-2</v>
      </c>
    </row>
    <row r="461" spans="1:45">
      <c r="A461" s="131"/>
      <c r="B461" s="91" t="s">
        <v>28</v>
      </c>
      <c r="C461" s="53" t="s">
        <v>116</v>
      </c>
      <c r="D461" s="52"/>
      <c r="E461" s="4"/>
      <c r="F461" s="97" t="s">
        <v>140</v>
      </c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97" t="s">
        <v>140</v>
      </c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43"/>
      <c r="AJ461" s="97" t="s">
        <v>140</v>
      </c>
      <c r="AK461" s="27"/>
      <c r="AL461" s="27"/>
      <c r="AM461" s="102"/>
      <c r="AN461" s="102"/>
      <c r="AO461" s="102"/>
      <c r="AP461" s="102"/>
      <c r="AQ461" s="7">
        <f t="shared" si="119"/>
        <v>3</v>
      </c>
      <c r="AR461" s="81">
        <f>34*2</f>
        <v>68</v>
      </c>
      <c r="AS461" s="8">
        <f t="shared" si="118"/>
        <v>4.4117647058823532E-2</v>
      </c>
    </row>
    <row r="462" spans="1:45">
      <c r="A462" s="131"/>
      <c r="B462" s="91" t="s">
        <v>32</v>
      </c>
      <c r="C462" s="53" t="s">
        <v>116</v>
      </c>
      <c r="D462" s="52"/>
      <c r="E462" s="4"/>
      <c r="F462" s="27"/>
      <c r="G462" s="97" t="s">
        <v>140</v>
      </c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97" t="s">
        <v>140</v>
      </c>
      <c r="Z462" s="27"/>
      <c r="AA462" s="27"/>
      <c r="AB462" s="27"/>
      <c r="AC462" s="27"/>
      <c r="AD462" s="27"/>
      <c r="AE462" s="27"/>
      <c r="AF462" s="27"/>
      <c r="AG462" s="27"/>
      <c r="AH462" s="27"/>
      <c r="AI462" s="97" t="s">
        <v>140</v>
      </c>
      <c r="AJ462" s="43"/>
      <c r="AK462" s="27"/>
      <c r="AL462" s="27"/>
      <c r="AM462" s="102"/>
      <c r="AN462" s="102"/>
      <c r="AO462" s="102"/>
      <c r="AP462" s="102"/>
      <c r="AQ462" s="7">
        <f t="shared" si="119"/>
        <v>3</v>
      </c>
      <c r="AR462" s="81">
        <f>34*2</f>
        <v>68</v>
      </c>
      <c r="AS462" s="8">
        <f t="shared" si="118"/>
        <v>4.4117647058823532E-2</v>
      </c>
    </row>
    <row r="463" spans="1:45">
      <c r="A463" s="131"/>
      <c r="B463" s="91" t="s">
        <v>30</v>
      </c>
      <c r="C463" s="53" t="s">
        <v>116</v>
      </c>
      <c r="D463" s="52"/>
      <c r="E463" s="4"/>
      <c r="F463" s="97" t="s">
        <v>140</v>
      </c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97" t="s">
        <v>140</v>
      </c>
      <c r="AI463" s="43"/>
      <c r="AJ463" s="43"/>
      <c r="AK463" s="27"/>
      <c r="AL463" s="27"/>
      <c r="AM463" s="102"/>
      <c r="AN463" s="102"/>
      <c r="AO463" s="102"/>
      <c r="AP463" s="102"/>
      <c r="AQ463" s="7">
        <f t="shared" si="119"/>
        <v>2</v>
      </c>
      <c r="AR463" s="81">
        <f>34*1</f>
        <v>34</v>
      </c>
      <c r="AS463" s="8">
        <f t="shared" si="118"/>
        <v>5.8823529411764705E-2</v>
      </c>
    </row>
    <row r="464" spans="1:45" ht="26.4">
      <c r="A464" s="131"/>
      <c r="B464" s="92" t="s">
        <v>109</v>
      </c>
      <c r="C464" s="53" t="s">
        <v>116</v>
      </c>
      <c r="D464" s="52"/>
      <c r="E464" s="4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43"/>
      <c r="AJ464" s="43"/>
      <c r="AK464" s="27"/>
      <c r="AL464" s="27"/>
      <c r="AM464" s="102"/>
      <c r="AN464" s="102"/>
      <c r="AO464" s="102"/>
      <c r="AP464" s="102"/>
      <c r="AQ464" s="7">
        <f t="shared" si="119"/>
        <v>0</v>
      </c>
      <c r="AR464" s="81">
        <f t="shared" ref="AR464" si="121">34*1</f>
        <v>34</v>
      </c>
      <c r="AS464" s="8">
        <f t="shared" si="118"/>
        <v>0</v>
      </c>
    </row>
    <row r="465" spans="1:45">
      <c r="A465" s="131"/>
      <c r="B465" s="92" t="s">
        <v>75</v>
      </c>
      <c r="C465" s="53" t="s">
        <v>116</v>
      </c>
      <c r="D465" s="52"/>
      <c r="E465" s="4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43"/>
      <c r="AJ465" s="43"/>
      <c r="AK465" s="27"/>
      <c r="AL465" s="27"/>
      <c r="AM465" s="102"/>
      <c r="AN465" s="102"/>
      <c r="AO465" s="102"/>
      <c r="AP465" s="102"/>
      <c r="AQ465" s="7">
        <f t="shared" si="119"/>
        <v>0</v>
      </c>
      <c r="AR465" s="81">
        <f>34*2</f>
        <v>68</v>
      </c>
      <c r="AS465" s="8">
        <f t="shared" si="118"/>
        <v>0</v>
      </c>
    </row>
    <row r="466" spans="1:45" ht="40.5" customHeight="1">
      <c r="A466" s="131"/>
      <c r="B466" s="91" t="s">
        <v>118</v>
      </c>
      <c r="C466" s="53" t="s">
        <v>116</v>
      </c>
      <c r="D466" s="52"/>
      <c r="E466" s="4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43"/>
      <c r="AJ466" s="43"/>
      <c r="AK466" s="27"/>
      <c r="AL466" s="27"/>
      <c r="AM466" s="102"/>
      <c r="AN466" s="102"/>
      <c r="AO466" s="102"/>
      <c r="AP466" s="102"/>
      <c r="AQ466" s="7">
        <f t="shared" si="119"/>
        <v>0</v>
      </c>
      <c r="AR466" s="81">
        <f>34*1</f>
        <v>34</v>
      </c>
      <c r="AS466" s="8">
        <f t="shared" si="118"/>
        <v>0</v>
      </c>
    </row>
    <row r="467" spans="1:45" ht="23.25" customHeight="1">
      <c r="A467" s="67"/>
      <c r="B467" s="68"/>
      <c r="C467" s="68"/>
      <c r="D467" s="68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  <c r="AK467" s="66"/>
      <c r="AL467" s="66"/>
      <c r="AM467" s="67"/>
      <c r="AN467" s="67"/>
      <c r="AO467" s="67"/>
      <c r="AP467" s="67"/>
      <c r="AQ467" s="67"/>
      <c r="AR467" s="67"/>
      <c r="AS467" s="67"/>
    </row>
    <row r="468" spans="1:45" ht="124.5" customHeight="1">
      <c r="A468" s="141" t="s">
        <v>42</v>
      </c>
      <c r="B468" s="142"/>
      <c r="C468" s="142"/>
      <c r="D468" s="143"/>
      <c r="E468" s="180" t="s">
        <v>40</v>
      </c>
      <c r="F468" s="180"/>
      <c r="G468" s="180"/>
      <c r="H468" s="180"/>
      <c r="I468" s="180"/>
      <c r="J468" s="180"/>
      <c r="K468" s="180"/>
      <c r="L468" s="180"/>
      <c r="M468" s="180"/>
      <c r="N468" s="180"/>
      <c r="O468" s="180"/>
      <c r="P468" s="180"/>
      <c r="Q468" s="180"/>
      <c r="R468" s="180"/>
      <c r="S468" s="180"/>
      <c r="T468" s="180"/>
      <c r="U468" s="180"/>
      <c r="V468" s="180"/>
      <c r="W468" s="180"/>
      <c r="X468" s="180"/>
      <c r="Y468" s="180"/>
      <c r="Z468" s="180"/>
      <c r="AA468" s="180"/>
      <c r="AB468" s="180"/>
      <c r="AC468" s="180"/>
      <c r="AD468" s="180"/>
      <c r="AE468" s="180"/>
      <c r="AF468" s="180"/>
      <c r="AG468" s="180"/>
      <c r="AH468" s="180"/>
      <c r="AI468" s="180"/>
      <c r="AJ468" s="180"/>
      <c r="AK468" s="180"/>
      <c r="AL468" s="180"/>
      <c r="AM468" s="180"/>
      <c r="AN468" s="180"/>
      <c r="AO468" s="180"/>
      <c r="AP468" s="180"/>
      <c r="AQ468" s="182" t="s">
        <v>20</v>
      </c>
      <c r="AR468" s="182" t="s">
        <v>22</v>
      </c>
      <c r="AS468" s="185" t="s">
        <v>21</v>
      </c>
    </row>
    <row r="469" spans="1:45" ht="12" customHeight="1">
      <c r="A469" s="135" t="s">
        <v>0</v>
      </c>
      <c r="B469" s="136"/>
      <c r="C469" s="137"/>
      <c r="D469" s="23" t="s">
        <v>18</v>
      </c>
      <c r="E469" s="144" t="s">
        <v>1</v>
      </c>
      <c r="F469" s="144"/>
      <c r="G469" s="144"/>
      <c r="H469" s="144"/>
      <c r="I469" s="144" t="s">
        <v>2</v>
      </c>
      <c r="J469" s="144"/>
      <c r="K469" s="144"/>
      <c r="L469" s="144"/>
      <c r="M469" s="144" t="s">
        <v>3</v>
      </c>
      <c r="N469" s="144"/>
      <c r="O469" s="144"/>
      <c r="P469" s="144"/>
      <c r="Q469" s="144" t="s">
        <v>4</v>
      </c>
      <c r="R469" s="144"/>
      <c r="S469" s="144"/>
      <c r="T469" s="144"/>
      <c r="U469" s="144" t="s">
        <v>5</v>
      </c>
      <c r="V469" s="144"/>
      <c r="W469" s="144"/>
      <c r="X469" s="144" t="s">
        <v>6</v>
      </c>
      <c r="Y469" s="144"/>
      <c r="Z469" s="144"/>
      <c r="AA469" s="144"/>
      <c r="AB469" s="144" t="s">
        <v>7</v>
      </c>
      <c r="AC469" s="144"/>
      <c r="AD469" s="144"/>
      <c r="AE469" s="144" t="s">
        <v>8</v>
      </c>
      <c r="AF469" s="144"/>
      <c r="AG469" s="144"/>
      <c r="AH469" s="144"/>
      <c r="AI469" s="144"/>
      <c r="AJ469" s="144" t="s">
        <v>9</v>
      </c>
      <c r="AK469" s="144"/>
      <c r="AL469" s="144"/>
      <c r="AM469" s="144" t="s">
        <v>10</v>
      </c>
      <c r="AN469" s="144"/>
      <c r="AO469" s="144"/>
      <c r="AP469" s="144"/>
      <c r="AQ469" s="182"/>
      <c r="AR469" s="182"/>
      <c r="AS469" s="185"/>
    </row>
    <row r="470" spans="1:45" hidden="1">
      <c r="A470" s="138"/>
      <c r="B470" s="139"/>
      <c r="C470" s="140"/>
      <c r="D470" s="23" t="s">
        <v>19</v>
      </c>
      <c r="E470" s="5">
        <v>1</v>
      </c>
      <c r="F470" s="5">
        <v>2</v>
      </c>
      <c r="G470" s="5">
        <v>3</v>
      </c>
      <c r="H470" s="5">
        <v>4</v>
      </c>
      <c r="I470" s="5">
        <v>5</v>
      </c>
      <c r="J470" s="5">
        <v>6</v>
      </c>
      <c r="K470" s="5">
        <v>7</v>
      </c>
      <c r="L470" s="5">
        <v>8</v>
      </c>
      <c r="M470" s="5">
        <v>9</v>
      </c>
      <c r="N470" s="5">
        <v>10</v>
      </c>
      <c r="O470" s="5">
        <v>11</v>
      </c>
      <c r="P470" s="5">
        <v>12</v>
      </c>
      <c r="Q470" s="5">
        <v>13</v>
      </c>
      <c r="R470" s="5">
        <v>14</v>
      </c>
      <c r="S470" s="5">
        <v>15</v>
      </c>
      <c r="T470" s="5">
        <v>16</v>
      </c>
      <c r="U470" s="5">
        <v>17</v>
      </c>
      <c r="V470" s="5">
        <v>18</v>
      </c>
      <c r="W470" s="5">
        <v>19</v>
      </c>
      <c r="X470" s="5">
        <v>20</v>
      </c>
      <c r="Y470" s="5">
        <v>21</v>
      </c>
      <c r="Z470" s="5">
        <v>22</v>
      </c>
      <c r="AA470" s="5">
        <v>23</v>
      </c>
      <c r="AB470" s="5">
        <v>24</v>
      </c>
      <c r="AC470" s="5">
        <v>25</v>
      </c>
      <c r="AD470" s="5">
        <v>26</v>
      </c>
      <c r="AE470" s="5">
        <v>27</v>
      </c>
      <c r="AF470" s="5">
        <v>28</v>
      </c>
      <c r="AG470" s="5">
        <v>29</v>
      </c>
      <c r="AH470" s="5">
        <v>30</v>
      </c>
      <c r="AI470" s="5">
        <v>31</v>
      </c>
      <c r="AJ470" s="5">
        <v>32</v>
      </c>
      <c r="AK470" s="5">
        <v>33</v>
      </c>
      <c r="AL470" s="5">
        <v>34</v>
      </c>
      <c r="AM470" s="5">
        <v>35</v>
      </c>
      <c r="AN470" s="5">
        <v>36</v>
      </c>
      <c r="AO470" s="5">
        <v>37</v>
      </c>
      <c r="AP470" s="5">
        <v>38</v>
      </c>
      <c r="AQ470" s="182"/>
      <c r="AR470" s="182"/>
      <c r="AS470" s="185"/>
    </row>
    <row r="471" spans="1:45">
      <c r="A471" s="93"/>
      <c r="B471" s="105"/>
      <c r="C471" s="94"/>
      <c r="D471" s="57"/>
      <c r="E471" s="5">
        <v>1</v>
      </c>
      <c r="F471" s="5">
        <v>2</v>
      </c>
      <c r="G471" s="5">
        <v>3</v>
      </c>
      <c r="H471" s="5">
        <v>4</v>
      </c>
      <c r="I471" s="5">
        <v>5</v>
      </c>
      <c r="J471" s="5">
        <v>6</v>
      </c>
      <c r="K471" s="5">
        <v>7</v>
      </c>
      <c r="L471" s="5">
        <v>8</v>
      </c>
      <c r="M471" s="5">
        <v>9</v>
      </c>
      <c r="N471" s="5">
        <v>10</v>
      </c>
      <c r="O471" s="5">
        <v>11</v>
      </c>
      <c r="P471" s="5">
        <v>12</v>
      </c>
      <c r="Q471" s="5">
        <v>13</v>
      </c>
      <c r="R471" s="5">
        <v>14</v>
      </c>
      <c r="S471" s="5">
        <v>15</v>
      </c>
      <c r="T471" s="5">
        <v>16</v>
      </c>
      <c r="U471" s="5">
        <v>17</v>
      </c>
      <c r="V471" s="5">
        <v>18</v>
      </c>
      <c r="W471" s="5">
        <v>19</v>
      </c>
      <c r="X471" s="5">
        <v>20</v>
      </c>
      <c r="Y471" s="5">
        <v>21</v>
      </c>
      <c r="Z471" s="5">
        <v>22</v>
      </c>
      <c r="AA471" s="5">
        <v>23</v>
      </c>
      <c r="AB471" s="5">
        <v>24</v>
      </c>
      <c r="AC471" s="5">
        <v>25</v>
      </c>
      <c r="AD471" s="5">
        <v>26</v>
      </c>
      <c r="AE471" s="5">
        <v>27</v>
      </c>
      <c r="AF471" s="5">
        <v>28</v>
      </c>
      <c r="AG471" s="5">
        <v>29</v>
      </c>
      <c r="AH471" s="5">
        <v>30</v>
      </c>
      <c r="AI471" s="5">
        <v>31</v>
      </c>
      <c r="AJ471" s="5">
        <v>32</v>
      </c>
      <c r="AK471" s="5">
        <v>33</v>
      </c>
      <c r="AL471" s="5">
        <v>34</v>
      </c>
      <c r="AM471" s="109">
        <v>35</v>
      </c>
      <c r="AN471" s="109">
        <v>36</v>
      </c>
      <c r="AO471" s="109">
        <v>37</v>
      </c>
      <c r="AP471" s="109">
        <v>38</v>
      </c>
      <c r="AQ471" s="95"/>
      <c r="AR471" s="95"/>
      <c r="AS471" s="96"/>
    </row>
    <row r="472" spans="1:45" ht="26.4">
      <c r="A472" s="131" t="s">
        <v>25</v>
      </c>
      <c r="B472" s="91" t="s">
        <v>13</v>
      </c>
      <c r="C472" s="58" t="s">
        <v>119</v>
      </c>
      <c r="D472" s="52"/>
      <c r="E472" s="27"/>
      <c r="F472" s="27"/>
      <c r="G472" s="107" t="s">
        <v>135</v>
      </c>
      <c r="H472" s="27"/>
      <c r="I472" s="27"/>
      <c r="J472" s="27"/>
      <c r="K472" s="27"/>
      <c r="L472" s="27"/>
      <c r="M472" s="27"/>
      <c r="N472" s="27"/>
      <c r="O472" s="27"/>
      <c r="P472" s="106" t="s">
        <v>133</v>
      </c>
      <c r="Q472" s="128" t="s">
        <v>150</v>
      </c>
      <c r="R472" s="27"/>
      <c r="S472" s="27"/>
      <c r="T472" s="27"/>
      <c r="U472" s="27"/>
      <c r="V472" s="27"/>
      <c r="W472" s="27"/>
      <c r="X472" s="27"/>
      <c r="Y472" s="108" t="s">
        <v>135</v>
      </c>
      <c r="Z472" s="27"/>
      <c r="AA472" s="27"/>
      <c r="AB472" s="27"/>
      <c r="AC472" s="27"/>
      <c r="AD472" s="27"/>
      <c r="AE472" s="27"/>
      <c r="AF472" s="27"/>
      <c r="AG472" s="27"/>
      <c r="AH472" s="108" t="s">
        <v>135</v>
      </c>
      <c r="AI472" s="130" t="s">
        <v>154</v>
      </c>
      <c r="AJ472" s="106" t="s">
        <v>133</v>
      </c>
      <c r="AK472" s="27"/>
      <c r="AL472" s="128" t="s">
        <v>155</v>
      </c>
      <c r="AM472" s="110"/>
      <c r="AN472" s="110"/>
      <c r="AO472" s="110"/>
      <c r="AP472" s="110"/>
      <c r="AQ472" s="7">
        <f>COUNTA(E472:AP472)</f>
        <v>8</v>
      </c>
      <c r="AR472" s="81">
        <f>34*2</f>
        <v>68</v>
      </c>
      <c r="AS472" s="8">
        <f t="shared" ref="AS472:AS486" si="122">AQ472/AR472</f>
        <v>0.11764705882352941</v>
      </c>
    </row>
    <row r="473" spans="1:45" ht="26.4">
      <c r="A473" s="131"/>
      <c r="B473" s="91" t="s">
        <v>27</v>
      </c>
      <c r="C473" s="58" t="s">
        <v>119</v>
      </c>
      <c r="D473" s="52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106" t="s">
        <v>133</v>
      </c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106" t="s">
        <v>133</v>
      </c>
      <c r="AJ473" s="27"/>
      <c r="AK473" s="27"/>
      <c r="AL473" s="128" t="s">
        <v>155</v>
      </c>
      <c r="AM473" s="110"/>
      <c r="AN473" s="110"/>
      <c r="AO473" s="110"/>
      <c r="AP473" s="110"/>
      <c r="AQ473" s="7">
        <f t="shared" ref="AQ473:AQ486" si="123">COUNTA(E473:AP473)</f>
        <v>3</v>
      </c>
      <c r="AR473" s="81">
        <v>170</v>
      </c>
      <c r="AS473" s="8">
        <f t="shared" si="122"/>
        <v>1.7647058823529412E-2</v>
      </c>
    </row>
    <row r="474" spans="1:45" ht="26.4">
      <c r="A474" s="131"/>
      <c r="B474" s="91" t="s">
        <v>12</v>
      </c>
      <c r="C474" s="58" t="s">
        <v>119</v>
      </c>
      <c r="D474" s="57"/>
      <c r="E474" s="27"/>
      <c r="F474" s="97" t="s">
        <v>140</v>
      </c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97" t="s">
        <v>140</v>
      </c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97" t="s">
        <v>140</v>
      </c>
      <c r="AK474" s="27"/>
      <c r="AL474" s="27"/>
      <c r="AM474" s="128" t="s">
        <v>155</v>
      </c>
      <c r="AN474" s="110"/>
      <c r="AO474" s="110"/>
      <c r="AP474" s="110"/>
      <c r="AQ474" s="7">
        <f t="shared" si="123"/>
        <v>4</v>
      </c>
      <c r="AR474" s="81">
        <f t="shared" ref="AR474" si="124">34*3</f>
        <v>102</v>
      </c>
      <c r="AS474" s="8">
        <f t="shared" si="122"/>
        <v>3.9215686274509803E-2</v>
      </c>
    </row>
    <row r="475" spans="1:45" ht="39.6">
      <c r="A475" s="131"/>
      <c r="B475" s="91" t="s">
        <v>117</v>
      </c>
      <c r="C475" s="58" t="s">
        <v>119</v>
      </c>
      <c r="D475" s="52"/>
      <c r="E475" s="27"/>
      <c r="F475" s="27"/>
      <c r="G475" s="27"/>
      <c r="H475" s="44"/>
      <c r="I475" s="121" t="s">
        <v>133</v>
      </c>
      <c r="J475" s="27"/>
      <c r="K475" s="27"/>
      <c r="L475" s="106" t="s">
        <v>133</v>
      </c>
      <c r="M475" s="27"/>
      <c r="N475" s="27"/>
      <c r="O475" s="27"/>
      <c r="P475" s="106" t="s">
        <v>133</v>
      </c>
      <c r="Q475" s="27"/>
      <c r="R475" s="27"/>
      <c r="S475" s="27"/>
      <c r="T475" s="27"/>
      <c r="U475" s="27"/>
      <c r="V475" s="106" t="s">
        <v>133</v>
      </c>
      <c r="W475" s="27"/>
      <c r="X475" s="27"/>
      <c r="Y475" s="27"/>
      <c r="Z475" s="27"/>
      <c r="AA475" s="106" t="s">
        <v>133</v>
      </c>
      <c r="AB475" s="27"/>
      <c r="AC475" s="27"/>
      <c r="AD475" s="106" t="s">
        <v>133</v>
      </c>
      <c r="AE475" s="27"/>
      <c r="AF475" s="27"/>
      <c r="AG475" s="27"/>
      <c r="AH475" s="106" t="s">
        <v>133</v>
      </c>
      <c r="AI475" s="27"/>
      <c r="AJ475" s="27"/>
      <c r="AK475" s="106" t="s">
        <v>133</v>
      </c>
      <c r="AL475" s="27"/>
      <c r="AM475" s="128" t="s">
        <v>155</v>
      </c>
      <c r="AN475" s="110"/>
      <c r="AO475" s="110"/>
      <c r="AP475" s="110"/>
      <c r="AQ475" s="7">
        <f t="shared" si="123"/>
        <v>9</v>
      </c>
      <c r="AR475" s="81">
        <f>34*4</f>
        <v>136</v>
      </c>
      <c r="AS475" s="8">
        <f t="shared" si="122"/>
        <v>6.6176470588235295E-2</v>
      </c>
    </row>
    <row r="476" spans="1:45" ht="26.4">
      <c r="A476" s="131"/>
      <c r="B476" s="91" t="s">
        <v>101</v>
      </c>
      <c r="C476" s="58" t="s">
        <v>119</v>
      </c>
      <c r="D476" s="52"/>
      <c r="E476" s="27"/>
      <c r="F476" s="27"/>
      <c r="G476" s="27"/>
      <c r="H476" s="27"/>
      <c r="I476" s="121" t="s">
        <v>133</v>
      </c>
      <c r="J476" s="27"/>
      <c r="K476" s="27"/>
      <c r="L476" s="27"/>
      <c r="M476" s="27"/>
      <c r="N476" s="121" t="s">
        <v>133</v>
      </c>
      <c r="O476" s="27"/>
      <c r="P476" s="27"/>
      <c r="Q476" s="27"/>
      <c r="R476" s="27"/>
      <c r="S476" s="121" t="s">
        <v>133</v>
      </c>
      <c r="T476" s="27"/>
      <c r="U476" s="27"/>
      <c r="V476" s="27"/>
      <c r="W476" s="27"/>
      <c r="X476" s="27"/>
      <c r="Y476" s="27"/>
      <c r="Z476" s="27"/>
      <c r="AA476" s="121" t="s">
        <v>133</v>
      </c>
      <c r="AB476" s="27"/>
      <c r="AC476" s="27"/>
      <c r="AD476" s="121" t="s">
        <v>133</v>
      </c>
      <c r="AE476" s="27"/>
      <c r="AF476" s="121" t="s">
        <v>133</v>
      </c>
      <c r="AG476" s="27"/>
      <c r="AH476" s="27"/>
      <c r="AI476" s="121" t="s">
        <v>133</v>
      </c>
      <c r="AJ476" s="43"/>
      <c r="AK476" s="27"/>
      <c r="AL476" s="27"/>
      <c r="AM476" s="128" t="s">
        <v>155</v>
      </c>
      <c r="AN476" s="110"/>
      <c r="AO476" s="110"/>
      <c r="AP476" s="110"/>
      <c r="AQ476" s="7">
        <f t="shared" si="123"/>
        <v>8</v>
      </c>
      <c r="AR476" s="81">
        <f>34*3</f>
        <v>102</v>
      </c>
      <c r="AS476" s="8">
        <f t="shared" si="122"/>
        <v>7.8431372549019607E-2</v>
      </c>
    </row>
    <row r="477" spans="1:45" ht="26.4">
      <c r="A477" s="131"/>
      <c r="B477" s="91" t="s">
        <v>102</v>
      </c>
      <c r="C477" s="58" t="s">
        <v>119</v>
      </c>
      <c r="D477" s="52"/>
      <c r="E477" s="27"/>
      <c r="F477" s="27"/>
      <c r="G477" s="27"/>
      <c r="H477" s="106" t="s">
        <v>140</v>
      </c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106" t="s">
        <v>133</v>
      </c>
      <c r="AJ477" s="43"/>
      <c r="AK477" s="27"/>
      <c r="AL477" s="27"/>
      <c r="AM477" s="128" t="s">
        <v>155</v>
      </c>
      <c r="AN477" s="110"/>
      <c r="AO477" s="110"/>
      <c r="AP477" s="110"/>
      <c r="AQ477" s="7">
        <f t="shared" si="123"/>
        <v>3</v>
      </c>
      <c r="AR477" s="81">
        <f>34*1</f>
        <v>34</v>
      </c>
      <c r="AS477" s="8">
        <f t="shared" si="122"/>
        <v>8.8235294117647065E-2</v>
      </c>
    </row>
    <row r="478" spans="1:45" ht="26.4">
      <c r="A478" s="131"/>
      <c r="B478" s="91" t="s">
        <v>35</v>
      </c>
      <c r="C478" s="58" t="s">
        <v>119</v>
      </c>
      <c r="D478" s="52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106" t="s">
        <v>133</v>
      </c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106" t="s">
        <v>133</v>
      </c>
      <c r="AD478" s="27"/>
      <c r="AE478" s="27"/>
      <c r="AF478" s="27"/>
      <c r="AG478" s="27"/>
      <c r="AH478" s="27"/>
      <c r="AI478" s="43"/>
      <c r="AJ478" s="43"/>
      <c r="AK478" s="27"/>
      <c r="AL478" s="27"/>
      <c r="AM478" s="128"/>
      <c r="AN478" s="128" t="s">
        <v>155</v>
      </c>
      <c r="AO478" s="110"/>
      <c r="AP478" s="110"/>
      <c r="AQ478" s="7">
        <f t="shared" si="123"/>
        <v>3</v>
      </c>
      <c r="AR478" s="81">
        <f t="shared" ref="AR478" si="125">34*1</f>
        <v>34</v>
      </c>
      <c r="AS478" s="8">
        <f t="shared" si="122"/>
        <v>8.8235294117647065E-2</v>
      </c>
    </row>
    <row r="479" spans="1:45" ht="26.4">
      <c r="A479" s="131"/>
      <c r="B479" s="91" t="s">
        <v>34</v>
      </c>
      <c r="C479" s="58" t="s">
        <v>119</v>
      </c>
      <c r="D479" s="52"/>
      <c r="E479" s="27"/>
      <c r="F479" s="27"/>
      <c r="G479" s="27"/>
      <c r="H479" s="27"/>
      <c r="I479" s="106" t="s">
        <v>133</v>
      </c>
      <c r="J479" s="27"/>
      <c r="K479" s="27"/>
      <c r="L479" s="27"/>
      <c r="M479" s="27"/>
      <c r="N479" s="27"/>
      <c r="O479" s="27"/>
      <c r="P479" s="106" t="s">
        <v>133</v>
      </c>
      <c r="Q479" s="27"/>
      <c r="R479" s="27"/>
      <c r="S479" s="27"/>
      <c r="T479" s="27"/>
      <c r="U479" s="27"/>
      <c r="V479" s="27"/>
      <c r="W479" s="106" t="s">
        <v>133</v>
      </c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106" t="s">
        <v>133</v>
      </c>
      <c r="AI479" s="43"/>
      <c r="AJ479" s="43"/>
      <c r="AK479" s="27"/>
      <c r="AL479" s="27"/>
      <c r="AM479" s="128" t="s">
        <v>155</v>
      </c>
      <c r="AN479" s="110"/>
      <c r="AO479" s="110"/>
      <c r="AP479" s="110"/>
      <c r="AQ479" s="7">
        <f t="shared" si="123"/>
        <v>5</v>
      </c>
      <c r="AR479" s="81">
        <f>34*2</f>
        <v>68</v>
      </c>
      <c r="AS479" s="8">
        <f t="shared" si="122"/>
        <v>7.3529411764705885E-2</v>
      </c>
    </row>
    <row r="480" spans="1:45" ht="26.4">
      <c r="A480" s="131"/>
      <c r="B480" s="92" t="s">
        <v>37</v>
      </c>
      <c r="C480" s="58" t="s">
        <v>119</v>
      </c>
      <c r="D480" s="52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106" t="s">
        <v>133</v>
      </c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106" t="s">
        <v>133</v>
      </c>
      <c r="AG480" s="27"/>
      <c r="AH480" s="27"/>
      <c r="AI480" s="43"/>
      <c r="AJ480" s="43"/>
      <c r="AK480" s="27"/>
      <c r="AL480" s="27"/>
      <c r="AM480" s="110"/>
      <c r="AN480" s="128" t="s">
        <v>155</v>
      </c>
      <c r="AO480" s="110"/>
      <c r="AP480" s="110"/>
      <c r="AQ480" s="7">
        <f t="shared" si="123"/>
        <v>3</v>
      </c>
      <c r="AR480" s="81">
        <f>34*1</f>
        <v>34</v>
      </c>
      <c r="AS480" s="8">
        <f t="shared" si="122"/>
        <v>8.8235294117647065E-2</v>
      </c>
    </row>
    <row r="481" spans="1:45" ht="26.4">
      <c r="A481" s="131"/>
      <c r="B481" s="92" t="s">
        <v>29</v>
      </c>
      <c r="C481" s="58" t="s">
        <v>119</v>
      </c>
      <c r="D481" s="52"/>
      <c r="E481" s="27"/>
      <c r="F481" s="27"/>
      <c r="G481" s="97" t="s">
        <v>140</v>
      </c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97" t="s">
        <v>140</v>
      </c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43"/>
      <c r="AJ481" s="43"/>
      <c r="AK481" s="27"/>
      <c r="AL481" s="27"/>
      <c r="AM481" s="128" t="s">
        <v>155</v>
      </c>
      <c r="AN481" s="110"/>
      <c r="AO481" s="110"/>
      <c r="AP481" s="110"/>
      <c r="AQ481" s="7">
        <f t="shared" si="123"/>
        <v>3</v>
      </c>
      <c r="AR481" s="81">
        <f t="shared" ref="AR481" si="126">34*1</f>
        <v>34</v>
      </c>
      <c r="AS481" s="8">
        <f t="shared" si="122"/>
        <v>8.8235294117647065E-2</v>
      </c>
    </row>
    <row r="482" spans="1:45" ht="26.4">
      <c r="A482" s="131"/>
      <c r="B482" s="91" t="s">
        <v>28</v>
      </c>
      <c r="C482" s="58" t="s">
        <v>119</v>
      </c>
      <c r="D482" s="52"/>
      <c r="E482" s="27"/>
      <c r="F482" s="27"/>
      <c r="G482" s="27"/>
      <c r="H482" s="97" t="s">
        <v>140</v>
      </c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97" t="s">
        <v>140</v>
      </c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97" t="s">
        <v>140</v>
      </c>
      <c r="AH482" s="27"/>
      <c r="AI482" s="43"/>
      <c r="AJ482" s="43"/>
      <c r="AK482" s="27"/>
      <c r="AL482" s="27"/>
      <c r="AM482" s="128" t="s">
        <v>155</v>
      </c>
      <c r="AN482" s="110"/>
      <c r="AO482" s="110"/>
      <c r="AP482" s="110"/>
      <c r="AQ482" s="7">
        <f t="shared" si="123"/>
        <v>4</v>
      </c>
      <c r="AR482" s="83">
        <f>34*2</f>
        <v>68</v>
      </c>
      <c r="AS482" s="8">
        <f t="shared" si="122"/>
        <v>5.8823529411764705E-2</v>
      </c>
    </row>
    <row r="483" spans="1:45" ht="26.4">
      <c r="A483" s="131"/>
      <c r="B483" s="91" t="s">
        <v>32</v>
      </c>
      <c r="C483" s="58" t="s">
        <v>119</v>
      </c>
      <c r="D483" s="52"/>
      <c r="E483" s="27"/>
      <c r="F483" s="27"/>
      <c r="G483" s="97" t="s">
        <v>140</v>
      </c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97" t="s">
        <v>140</v>
      </c>
      <c r="X483" s="27"/>
      <c r="Y483" s="27"/>
      <c r="Z483" s="27"/>
      <c r="AA483" s="27"/>
      <c r="AB483" s="27"/>
      <c r="AC483" s="27"/>
      <c r="AD483" s="130" t="s">
        <v>154</v>
      </c>
      <c r="AE483" s="27"/>
      <c r="AF483" s="27"/>
      <c r="AG483" s="27"/>
      <c r="AH483" s="27"/>
      <c r="AI483" s="43"/>
      <c r="AJ483" s="43"/>
      <c r="AK483" s="27"/>
      <c r="AL483" s="27"/>
      <c r="AM483" s="128" t="s">
        <v>155</v>
      </c>
      <c r="AN483" s="110"/>
      <c r="AO483" s="110"/>
      <c r="AP483" s="110"/>
      <c r="AQ483" s="7">
        <f t="shared" si="123"/>
        <v>4</v>
      </c>
      <c r="AR483" s="83">
        <f>34*2</f>
        <v>68</v>
      </c>
      <c r="AS483" s="8">
        <f t="shared" si="122"/>
        <v>5.8823529411764705E-2</v>
      </c>
    </row>
    <row r="484" spans="1:45" ht="26.4">
      <c r="A484" s="131"/>
      <c r="B484" s="91" t="s">
        <v>30</v>
      </c>
      <c r="C484" s="58" t="s">
        <v>119</v>
      </c>
      <c r="D484" s="52"/>
      <c r="E484" s="27"/>
      <c r="F484" s="97" t="s">
        <v>140</v>
      </c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98" t="s">
        <v>139</v>
      </c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98" t="s">
        <v>139</v>
      </c>
      <c r="AH484" s="27"/>
      <c r="AI484" s="43"/>
      <c r="AJ484" s="43"/>
      <c r="AK484" s="27"/>
      <c r="AL484" s="128" t="s">
        <v>155</v>
      </c>
      <c r="AM484" s="110"/>
      <c r="AN484" s="110"/>
      <c r="AO484" s="110"/>
      <c r="AP484" s="110"/>
      <c r="AQ484" s="7">
        <f t="shared" si="123"/>
        <v>4</v>
      </c>
      <c r="AR484" s="81">
        <f>34*1</f>
        <v>34</v>
      </c>
      <c r="AS484" s="8">
        <f t="shared" si="122"/>
        <v>0.11764705882352941</v>
      </c>
    </row>
    <row r="485" spans="1:45" ht="26.4">
      <c r="A485" s="131"/>
      <c r="B485" s="92" t="s">
        <v>109</v>
      </c>
      <c r="C485" s="58" t="s">
        <v>119</v>
      </c>
      <c r="D485" s="52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43"/>
      <c r="AJ485" s="43"/>
      <c r="AK485" s="27"/>
      <c r="AL485" s="27"/>
      <c r="AM485" s="110"/>
      <c r="AN485" s="110"/>
      <c r="AO485" s="110"/>
      <c r="AP485" s="110"/>
      <c r="AQ485" s="7">
        <f t="shared" si="123"/>
        <v>0</v>
      </c>
      <c r="AR485" s="81">
        <f t="shared" ref="AR485" si="127">34*1</f>
        <v>34</v>
      </c>
      <c r="AS485" s="8">
        <f t="shared" si="122"/>
        <v>0</v>
      </c>
    </row>
    <row r="486" spans="1:45">
      <c r="A486" s="131"/>
      <c r="B486" s="92" t="s">
        <v>75</v>
      </c>
      <c r="C486" s="58" t="s">
        <v>119</v>
      </c>
      <c r="D486" s="52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43"/>
      <c r="AJ486" s="43"/>
      <c r="AK486" s="27"/>
      <c r="AL486" s="27"/>
      <c r="AM486" s="110"/>
      <c r="AN486" s="110"/>
      <c r="AO486" s="110"/>
      <c r="AP486" s="110"/>
      <c r="AQ486" s="7">
        <f t="shared" si="123"/>
        <v>0</v>
      </c>
      <c r="AR486" s="81">
        <f>34*2</f>
        <v>68</v>
      </c>
      <c r="AS486" s="8">
        <f t="shared" si="122"/>
        <v>0</v>
      </c>
    </row>
    <row r="487" spans="1:45" ht="18.75" customHeight="1">
      <c r="A487" s="67"/>
      <c r="B487" s="68"/>
      <c r="C487" s="68"/>
      <c r="D487" s="68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6"/>
      <c r="AG487" s="66"/>
      <c r="AH487" s="66"/>
      <c r="AI487" s="66"/>
      <c r="AJ487" s="66"/>
      <c r="AK487" s="66"/>
      <c r="AL487" s="66"/>
      <c r="AM487" s="67"/>
      <c r="AN487" s="67"/>
      <c r="AO487" s="67"/>
      <c r="AP487" s="67"/>
      <c r="AQ487" s="67"/>
      <c r="AR487" s="67"/>
      <c r="AS487" s="67"/>
    </row>
  </sheetData>
  <mergeCells count="310">
    <mergeCell ref="G3:W3"/>
    <mergeCell ref="G5:W7"/>
    <mergeCell ref="B21:B23"/>
    <mergeCell ref="B24:B26"/>
    <mergeCell ref="B27:B29"/>
    <mergeCell ref="B30:B32"/>
    <mergeCell ref="B33:B35"/>
    <mergeCell ref="E380:AP380"/>
    <mergeCell ref="I153:L153"/>
    <mergeCell ref="X153:AA153"/>
    <mergeCell ref="AB153:AD153"/>
    <mergeCell ref="AE153:AI153"/>
    <mergeCell ref="AJ153:AL153"/>
    <mergeCell ref="AM153:AP153"/>
    <mergeCell ref="AP4:AQ4"/>
    <mergeCell ref="AQ380:AQ382"/>
    <mergeCell ref="X3:AB3"/>
    <mergeCell ref="X4:AB5"/>
    <mergeCell ref="C69:C70"/>
    <mergeCell ref="E69:H69"/>
    <mergeCell ref="I69:L69"/>
    <mergeCell ref="M69:P69"/>
    <mergeCell ref="AP5:AQ5"/>
    <mergeCell ref="X6:AB6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R200:AR202"/>
    <mergeCell ref="AS200:AS202"/>
    <mergeCell ref="A201:C202"/>
    <mergeCell ref="E201:H201"/>
    <mergeCell ref="I201:L201"/>
    <mergeCell ref="M201:P201"/>
    <mergeCell ref="Q201:T201"/>
    <mergeCell ref="B147:B150"/>
    <mergeCell ref="A111:A150"/>
    <mergeCell ref="B119:B122"/>
    <mergeCell ref="B123:B126"/>
    <mergeCell ref="B111:B114"/>
    <mergeCell ref="B127:B130"/>
    <mergeCell ref="B131:B134"/>
    <mergeCell ref="B135:B138"/>
    <mergeCell ref="B139:B142"/>
    <mergeCell ref="B143:B146"/>
    <mergeCell ref="AR152:AR154"/>
    <mergeCell ref="AS152:AS154"/>
    <mergeCell ref="M153:P153"/>
    <mergeCell ref="Q153:T153"/>
    <mergeCell ref="U153:W153"/>
    <mergeCell ref="E153:H153"/>
    <mergeCell ref="AJ201:AL201"/>
    <mergeCell ref="AR248:AR250"/>
    <mergeCell ref="AS248:AS250"/>
    <mergeCell ref="A249:C250"/>
    <mergeCell ref="E249:H249"/>
    <mergeCell ref="I249:L249"/>
    <mergeCell ref="M249:P249"/>
    <mergeCell ref="Q249:T249"/>
    <mergeCell ref="U249:W249"/>
    <mergeCell ref="X249:AA249"/>
    <mergeCell ref="AB249:AD249"/>
    <mergeCell ref="AE249:AI249"/>
    <mergeCell ref="AJ249:AL249"/>
    <mergeCell ref="AM249:AP249"/>
    <mergeCell ref="A248:D248"/>
    <mergeCell ref="E248:AP248"/>
    <mergeCell ref="AQ248:AQ250"/>
    <mergeCell ref="AR312:AR314"/>
    <mergeCell ref="AS312:AS314"/>
    <mergeCell ref="A313:C314"/>
    <mergeCell ref="E313:H313"/>
    <mergeCell ref="I313:L313"/>
    <mergeCell ref="M313:P313"/>
    <mergeCell ref="Q313:T313"/>
    <mergeCell ref="U313:W313"/>
    <mergeCell ref="X313:AA313"/>
    <mergeCell ref="AB313:AD313"/>
    <mergeCell ref="AE313:AI313"/>
    <mergeCell ref="AJ313:AL313"/>
    <mergeCell ref="AM313:AP313"/>
    <mergeCell ref="A312:D312"/>
    <mergeCell ref="E312:AP312"/>
    <mergeCell ref="AQ312:AQ314"/>
    <mergeCell ref="AR380:AR382"/>
    <mergeCell ref="AS380:AS382"/>
    <mergeCell ref="A381:C382"/>
    <mergeCell ref="E381:H381"/>
    <mergeCell ref="I381:L381"/>
    <mergeCell ref="M381:P381"/>
    <mergeCell ref="A315:A378"/>
    <mergeCell ref="AM381:AP381"/>
    <mergeCell ref="B327:B330"/>
    <mergeCell ref="B331:B334"/>
    <mergeCell ref="B335:B338"/>
    <mergeCell ref="B339:B342"/>
    <mergeCell ref="B343:B346"/>
    <mergeCell ref="B347:B350"/>
    <mergeCell ref="B351:B354"/>
    <mergeCell ref="B319:B322"/>
    <mergeCell ref="B323:B326"/>
    <mergeCell ref="B375:B378"/>
    <mergeCell ref="A380:D380"/>
    <mergeCell ref="AS448:AS450"/>
    <mergeCell ref="E449:H449"/>
    <mergeCell ref="I449:L449"/>
    <mergeCell ref="M449:P449"/>
    <mergeCell ref="Q449:T449"/>
    <mergeCell ref="A383:A446"/>
    <mergeCell ref="Q381:T381"/>
    <mergeCell ref="U381:W381"/>
    <mergeCell ref="X381:AA381"/>
    <mergeCell ref="AB381:AD381"/>
    <mergeCell ref="AE381:AI381"/>
    <mergeCell ref="AJ381:AL381"/>
    <mergeCell ref="U449:W449"/>
    <mergeCell ref="X449:AA449"/>
    <mergeCell ref="AB449:AD449"/>
    <mergeCell ref="AE449:AI449"/>
    <mergeCell ref="AJ449:AL449"/>
    <mergeCell ref="AM449:AP449"/>
    <mergeCell ref="E448:AP448"/>
    <mergeCell ref="AQ448:AQ450"/>
    <mergeCell ref="AR448:AR450"/>
    <mergeCell ref="B383:B386"/>
    <mergeCell ref="B387:B390"/>
    <mergeCell ref="B391:B394"/>
    <mergeCell ref="AS468:AS470"/>
    <mergeCell ref="E469:H469"/>
    <mergeCell ref="I469:L469"/>
    <mergeCell ref="M469:P469"/>
    <mergeCell ref="Q469:T469"/>
    <mergeCell ref="U469:W469"/>
    <mergeCell ref="X469:AA469"/>
    <mergeCell ref="AB469:AD469"/>
    <mergeCell ref="E468:AP468"/>
    <mergeCell ref="AQ468:AQ470"/>
    <mergeCell ref="AE469:AI469"/>
    <mergeCell ref="AJ469:AL469"/>
    <mergeCell ref="AM469:AP469"/>
    <mergeCell ref="A472:A486"/>
    <mergeCell ref="AR468:AR470"/>
    <mergeCell ref="A469:C470"/>
    <mergeCell ref="A468:D468"/>
    <mergeCell ref="B4:C4"/>
    <mergeCell ref="AR108:AR110"/>
    <mergeCell ref="AS108:AS110"/>
    <mergeCell ref="A109:B110"/>
    <mergeCell ref="C109:C110"/>
    <mergeCell ref="E109:H109"/>
    <mergeCell ref="I109:L109"/>
    <mergeCell ref="M109:P109"/>
    <mergeCell ref="Q109:T109"/>
    <mergeCell ref="U109:W109"/>
    <mergeCell ref="A108:D108"/>
    <mergeCell ref="E108:AP108"/>
    <mergeCell ref="X109:AA109"/>
    <mergeCell ref="AB109:AD109"/>
    <mergeCell ref="AE109:AI109"/>
    <mergeCell ref="AJ109:AL109"/>
    <mergeCell ref="AM109:AP109"/>
    <mergeCell ref="AR68:AR70"/>
    <mergeCell ref="AS68:AS70"/>
    <mergeCell ref="A69:B70"/>
    <mergeCell ref="A12:A35"/>
    <mergeCell ref="B12:B14"/>
    <mergeCell ref="B15:B17"/>
    <mergeCell ref="B18:B20"/>
    <mergeCell ref="AC3:AM5"/>
    <mergeCell ref="A7:B7"/>
    <mergeCell ref="C7:D7"/>
    <mergeCell ref="A199:D199"/>
    <mergeCell ref="B183:B186"/>
    <mergeCell ref="B187:B190"/>
    <mergeCell ref="B191:B194"/>
    <mergeCell ref="B179:B182"/>
    <mergeCell ref="B175:B178"/>
    <mergeCell ref="B171:B174"/>
    <mergeCell ref="B167:B170"/>
    <mergeCell ref="A155:A198"/>
    <mergeCell ref="B159:B162"/>
    <mergeCell ref="B155:B158"/>
    <mergeCell ref="B195:B198"/>
    <mergeCell ref="B163:B166"/>
    <mergeCell ref="E152:AP152"/>
    <mergeCell ref="AN3:AO5"/>
    <mergeCell ref="A40:A66"/>
    <mergeCell ref="B40:B42"/>
    <mergeCell ref="AQ152:AQ154"/>
    <mergeCell ref="AQ68:AQ70"/>
    <mergeCell ref="AQ108:AQ110"/>
    <mergeCell ref="U201:W201"/>
    <mergeCell ref="X201:AA201"/>
    <mergeCell ref="AB201:AD201"/>
    <mergeCell ref="AE201:AI201"/>
    <mergeCell ref="AQ200:AQ202"/>
    <mergeCell ref="AQ37:AQ39"/>
    <mergeCell ref="AM201:AP201"/>
    <mergeCell ref="A251:A310"/>
    <mergeCell ref="B255:B258"/>
    <mergeCell ref="B259:B262"/>
    <mergeCell ref="A203:A246"/>
    <mergeCell ref="B203:B206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9:B102"/>
    <mergeCell ref="A152:D152"/>
    <mergeCell ref="A200:D200"/>
    <mergeCell ref="E200:AP200"/>
    <mergeCell ref="A71:A106"/>
    <mergeCell ref="B71:B74"/>
    <mergeCell ref="B75:B78"/>
    <mergeCell ref="B79:B82"/>
    <mergeCell ref="B83:B86"/>
    <mergeCell ref="A153:C154"/>
    <mergeCell ref="B87:B90"/>
    <mergeCell ref="B91:B94"/>
    <mergeCell ref="B95:B98"/>
    <mergeCell ref="B103:B106"/>
    <mergeCell ref="B115:B118"/>
    <mergeCell ref="B207:B210"/>
    <mergeCell ref="B211:B214"/>
    <mergeCell ref="B215:B218"/>
    <mergeCell ref="B239:B242"/>
    <mergeCell ref="B243:B246"/>
    <mergeCell ref="B299:B302"/>
    <mergeCell ref="B303:B306"/>
    <mergeCell ref="B279:B282"/>
    <mergeCell ref="B283:B286"/>
    <mergeCell ref="B287:B290"/>
    <mergeCell ref="B291:B294"/>
    <mergeCell ref="B295:B298"/>
    <mergeCell ref="B263:B266"/>
    <mergeCell ref="B267:B270"/>
    <mergeCell ref="B271:B274"/>
    <mergeCell ref="B275:B278"/>
    <mergeCell ref="B251:B254"/>
    <mergeCell ref="B219:B222"/>
    <mergeCell ref="B223:B226"/>
    <mergeCell ref="B227:B230"/>
    <mergeCell ref="B231:B234"/>
    <mergeCell ref="B235:B238"/>
    <mergeCell ref="B307:B310"/>
    <mergeCell ref="B315:B318"/>
    <mergeCell ref="B355:B358"/>
    <mergeCell ref="B359:B362"/>
    <mergeCell ref="B363:B366"/>
    <mergeCell ref="B367:B370"/>
    <mergeCell ref="B371:B374"/>
    <mergeCell ref="B395:B398"/>
    <mergeCell ref="B399:B402"/>
    <mergeCell ref="A451:A466"/>
    <mergeCell ref="B403:B406"/>
    <mergeCell ref="B407:B410"/>
    <mergeCell ref="B411:B414"/>
    <mergeCell ref="B415:B418"/>
    <mergeCell ref="A449:C450"/>
    <mergeCell ref="A448:D448"/>
    <mergeCell ref="B419:B422"/>
    <mergeCell ref="B423:B426"/>
    <mergeCell ref="B427:B430"/>
    <mergeCell ref="B431:B434"/>
    <mergeCell ref="B435:B438"/>
    <mergeCell ref="B439:B442"/>
    <mergeCell ref="B443:B446"/>
  </mergeCells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0" manualBreakCount="10">
    <brk id="36" max="50" man="1"/>
    <brk id="67" max="50" man="1"/>
    <brk id="107" max="50" man="1"/>
    <brk id="151" max="50" man="1"/>
    <brk id="199" max="16383" man="1"/>
    <brk id="247" max="16383" man="1"/>
    <brk id="311" max="16383" man="1"/>
    <brk id="379" max="16383" man="1"/>
    <brk id="447" max="50" man="1"/>
    <brk id="467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2025-09-22T04:37:19Z</dcterms:modified>
</cp:coreProperties>
</file>